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GFS\data\Договорной отдел\ВСЕ ПО ЗАКУПКАМ\План 2019\"/>
    </mc:Choice>
  </mc:AlternateContent>
  <bookViews>
    <workbookView xWindow="0" yWindow="66600" windowWidth="20490" windowHeight="7755"/>
  </bookViews>
  <sheets>
    <sheet name="Лист1" sheetId="1" r:id="rId1"/>
    <sheet name="% СМП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Лист1!$A$16:$R$76</definedName>
  </definedNames>
  <calcPr calcId="162913"/>
</workbook>
</file>

<file path=xl/calcChain.xml><?xml version="1.0" encoding="utf-8"?>
<calcChain xmlns="http://schemas.openxmlformats.org/spreadsheetml/2006/main">
  <c r="A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18" i="1"/>
  <c r="D3" i="2" l="1"/>
  <c r="M70" i="1" l="1"/>
  <c r="M69" i="1"/>
  <c r="M41" i="1"/>
  <c r="M61" i="1"/>
  <c r="M60" i="1"/>
</calcChain>
</file>

<file path=xl/sharedStrings.xml><?xml version="1.0" encoding="utf-8"?>
<sst xmlns="http://schemas.openxmlformats.org/spreadsheetml/2006/main" count="582" uniqueCount="140">
  <si>
    <t xml:space="preserve">Наименование заказчика </t>
  </si>
  <si>
    <t xml:space="preserve">ИНН </t>
  </si>
  <si>
    <t xml:space="preserve">КПП </t>
  </si>
  <si>
    <t xml:space="preserve">ОКАТО </t>
  </si>
  <si>
    <t>График осуществления процедур закупки</t>
  </si>
  <si>
    <t>Порядковый номер</t>
  </si>
  <si>
    <t>Предмет договора</t>
  </si>
  <si>
    <t>Условия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</si>
  <si>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</si>
  <si>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</si>
  <si>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</si>
  <si>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</si>
  <si>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</si>
  <si>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</si>
  <si>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</si>
  <si>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Способ закупки</t>
  </si>
  <si>
    <t>Закупка в электронной форме</t>
  </si>
  <si>
    <t>да/нет</t>
  </si>
  <si>
    <t xml:space="preserve">Планируемая дата или период размещения извещения о закупке (месяц, год) </t>
  </si>
  <si>
    <t xml:space="preserve">Срок исполнения договора (месяц, год) </t>
  </si>
  <si>
    <t xml:space="preserve">ПЛАН ЗАКУПКИ ТОВАРОВ (РАБОТ, УСЛУГ) </t>
  </si>
  <si>
    <t>Адрес местонахождения заказчика</t>
  </si>
  <si>
    <t>Телефон заказчика</t>
  </si>
  <si>
    <t>Электронная почта заказчика</t>
  </si>
  <si>
    <t>тел/факс (812) 334-38-12</t>
  </si>
  <si>
    <t xml:space="preserve">Российская Федерация, 194100,  г. Санкт-Петербург, Большой Сампсониевский проспект, д.68, литер "Н", помещение "1Н"                                                              </t>
  </si>
  <si>
    <t>(Ф.И.О., должность руководителя (уполномоченного лица) заказчика)</t>
  </si>
  <si>
    <t>(подпись)</t>
  </si>
  <si>
    <t>(дата утверждения)</t>
  </si>
  <si>
    <t>нет</t>
  </si>
  <si>
    <t>да</t>
  </si>
  <si>
    <t>Запрос котировок</t>
  </si>
  <si>
    <t>Общество с ограниченной ответственностью "КОРУС Консалтинг СНГ"</t>
  </si>
  <si>
    <t>Сведения о начальной (максимальной) цене договора (цене лота), руб./$</t>
  </si>
  <si>
    <t>Код по ОКВЭД2</t>
  </si>
  <si>
    <t>Код по ОКПД2</t>
  </si>
  <si>
    <t>Согласно требованиям, указанным в закупочной документации</t>
  </si>
  <si>
    <t>комплект</t>
  </si>
  <si>
    <t xml:space="preserve">г.Санкт-Петербург </t>
  </si>
  <si>
    <t>Запрос предложений</t>
  </si>
  <si>
    <t>Поставка ноутбуков</t>
  </si>
  <si>
    <t>Вершков С.В., и.о. директора</t>
  </si>
  <si>
    <t>Только для субъектов малого и среднего предпринимательства</t>
  </si>
  <si>
    <t>Закупка не учитывается при расчете совокупного годового стоимостного объема договоров</t>
  </si>
  <si>
    <t>14</t>
  </si>
  <si>
    <t>15</t>
  </si>
  <si>
    <t>Поставка канцелярских товаров</t>
  </si>
  <si>
    <t>Поставка сетевого оборудования</t>
  </si>
  <si>
    <t>Поставка хозяйственных товаров</t>
  </si>
  <si>
    <t>Поставка бумаги</t>
  </si>
  <si>
    <t>на 2019 год (Редакция № 1)</t>
  </si>
  <si>
    <t>шт.</t>
  </si>
  <si>
    <t xml:space="preserve">Поставка персональных компьютеров </t>
  </si>
  <si>
    <t>Услуги по разработке личного кабинета Удостоверяющего Центра</t>
  </si>
  <si>
    <t>Поставка Системы мониторинга и анализа событий информационной безопасности Splunk Enterprise + Splunk App for Enterprise Security</t>
  </si>
  <si>
    <t>Поставка Системы предотвращения утечек информации с ПК</t>
  </si>
  <si>
    <t>Поставка системы контроля и управления доступом</t>
  </si>
  <si>
    <t>Поставка программного обеспечения согласно спецификации</t>
  </si>
  <si>
    <t>Расширение непромышленных ресурсов</t>
  </si>
  <si>
    <t>Поставка программного обеспечения и лицензий для виртуализации</t>
  </si>
  <si>
    <t>Поставка системы анализа исходного кода</t>
  </si>
  <si>
    <t>Услуги по разработке программы для ЭВМ «Система интеграции с платформами электронного документооборота EDI, ЭДО провайдера»</t>
  </si>
  <si>
    <t>Поставка питьевой воды</t>
  </si>
  <si>
    <t>Поставка офисной мебели</t>
  </si>
  <si>
    <t>Услуги по экспресс доставке документов</t>
  </si>
  <si>
    <t>Работы по капитальному и текущему ремонту</t>
  </si>
  <si>
    <t>Услуги по организации пассажирских перевозок</t>
  </si>
  <si>
    <t>Аренда аппаратов очистки воды</t>
  </si>
  <si>
    <t>Поставка картриджей для офисной техники</t>
  </si>
  <si>
    <t>г.Москва</t>
  </si>
  <si>
    <t>г.Санкт-Петербург , Москва</t>
  </si>
  <si>
    <t xml:space="preserve">г.Санкт-Петербург, Москва </t>
  </si>
  <si>
    <t>г.Санкт-Петербург, г.Москва, г.Тула, г.Екатеринбург, г.Новосибирск</t>
  </si>
  <si>
    <t>февраль 2019</t>
  </si>
  <si>
    <t>Оказание услуг в области права</t>
  </si>
  <si>
    <t>Приобретение лицензий RSS BUS</t>
  </si>
  <si>
    <t>46.51</t>
  </si>
  <si>
    <t>62.01</t>
  </si>
  <si>
    <t>26.51.70.190</t>
  </si>
  <si>
    <t>46.49.23</t>
  </si>
  <si>
    <t>53.20.1</t>
  </si>
  <si>
    <t>41.2</t>
  </si>
  <si>
    <t>41.20.40</t>
  </si>
  <si>
    <t>49.32.11.000</t>
  </si>
  <si>
    <t xml:space="preserve"> 81.21.1</t>
  </si>
  <si>
    <t>33.20.39.000</t>
  </si>
  <si>
    <t>33.20</t>
  </si>
  <si>
    <t>26.20</t>
  </si>
  <si>
    <t>46.4</t>
  </si>
  <si>
    <t>46.49.39.000</t>
  </si>
  <si>
    <t>28.23.25.000</t>
  </si>
  <si>
    <t>28.23</t>
  </si>
  <si>
    <t xml:space="preserve"> 73.11.12</t>
  </si>
  <si>
    <t>73.11</t>
  </si>
  <si>
    <t>73.1</t>
  </si>
  <si>
    <t>74.10.1</t>
  </si>
  <si>
    <t>36.00.11</t>
  </si>
  <si>
    <t>31.01.1</t>
  </si>
  <si>
    <t xml:space="preserve">77.33.1 </t>
  </si>
  <si>
    <t>77.33</t>
  </si>
  <si>
    <t>82.30</t>
  </si>
  <si>
    <t>62.02.30</t>
  </si>
  <si>
    <t>17.12</t>
  </si>
  <si>
    <t>38.2</t>
  </si>
  <si>
    <t>69.10.19</t>
  </si>
  <si>
    <t>69.10</t>
  </si>
  <si>
    <t xml:space="preserve"> Оказание услуг по проведению комплекса мероприятий по увеличению видимости сайта в поисковых системах SEO </t>
  </si>
  <si>
    <t>Оказание услуг по коммуникации между компанией и клиентами с помощью email писем</t>
  </si>
  <si>
    <t>Оказание услуг по разработке стратегии коммуникации с пользователем (Контекст + SMM)</t>
  </si>
  <si>
    <t>Оказание услуг по редизайну сайта</t>
  </si>
  <si>
    <t>Поставка лицензий WebStorm</t>
  </si>
  <si>
    <t>Оказание услуг по расширению промышленных срверов</t>
  </si>
  <si>
    <t>Оказание услуги по организации проведения конференции</t>
  </si>
  <si>
    <t>Оказание услуг по расширению промышленных систем хранения данных</t>
  </si>
  <si>
    <t>Оказание услуг по расширению промышленных систем хранения данных для виртуализации</t>
  </si>
  <si>
    <t>Оказание почтовых услуг</t>
  </si>
  <si>
    <t>Приобретение лицензий КриптоАРМ</t>
  </si>
  <si>
    <t xml:space="preserve">Поставка электронных идентификаторов </t>
  </si>
  <si>
    <t xml:space="preserve">26.20.21.120
</t>
  </si>
  <si>
    <t>Оказание услуг по технической поддержке Cisco UCS</t>
  </si>
  <si>
    <t>Оказание услуг по технической поддержке Oracle</t>
  </si>
  <si>
    <t>Оказание услуг по утилизации оргтехники и мебели</t>
  </si>
  <si>
    <t>Выполнение работ по изготовлению КСКПЭП</t>
  </si>
  <si>
    <t>Закупка у единственного поставщика</t>
  </si>
  <si>
    <t>Поставка лицензий GitLab Enterprise Edition Starter</t>
  </si>
  <si>
    <t>Поставка лицензий Team Viewer</t>
  </si>
  <si>
    <t xml:space="preserve">Поставка лицензий Resharper </t>
  </si>
  <si>
    <t>Поставка лицензий ПО VISIOLOGY</t>
  </si>
  <si>
    <t>Поставка лицензий IntelliJ IDEA Ultimate</t>
  </si>
  <si>
    <t>Поставка лицензий Atlassian</t>
  </si>
  <si>
    <t>Поставка лицензий SYMC ENDPOINT Protection</t>
  </si>
  <si>
    <t>Поставка Creative Cloud for teams (Adobe)</t>
  </si>
  <si>
    <t>Проведение работ по монтажу системы контроля и управления доступом</t>
  </si>
  <si>
    <t>Оказание клининговых услуг</t>
  </si>
  <si>
    <t xml:space="preserve">Поставка программного обеспечения КриптоПро </t>
  </si>
  <si>
    <t>Сумма закупок</t>
  </si>
  <si>
    <t>Сумма СМП</t>
  </si>
  <si>
    <t>%</t>
  </si>
  <si>
    <t xml:space="preserve">docandproc@esphere.ru </t>
  </si>
  <si>
    <t>28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</si>
</sst>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Helv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2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2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2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/>
    <xf numFmtId="0" fontId="11" fillId="16" borderId="0" applyNumberFormat="0" applyBorder="0" applyAlignment="0" applyProtection="0"/>
    <xf numFmtId="0" fontId="2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2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23" fillId="7" borderId="5" applyNumberFormat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24" fillId="20" borderId="6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25" fillId="20" borderId="5" applyNumberFormat="0" applyAlignment="0" applyProtection="0"/>
    <xf numFmtId="0" fontId="14" fillId="20" borderId="5" applyNumberFormat="0" applyAlignment="0" applyProtection="0"/>
    <xf numFmtId="164" fontId="2" fillId="0" borderId="0" applyFon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26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8" applyNumberFormat="0" applyFill="0" applyAlignment="0" applyProtection="0"/>
    <xf numFmtId="0" fontId="15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2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9" fillId="0" borderId="10" applyNumberFormat="0" applyFill="0" applyAlignment="0" applyProtection="0"/>
    <xf numFmtId="0" fontId="3" fillId="0" borderId="10" applyNumberFormat="0" applyFill="0" applyAlignment="0" applyProtection="0"/>
    <xf numFmtId="0" fontId="16" fillId="21" borderId="11" applyNumberFormat="0" applyAlignment="0" applyProtection="0"/>
    <xf numFmtId="0" fontId="30" fillId="21" borderId="11" applyNumberFormat="0" applyAlignment="0" applyProtection="0"/>
    <xf numFmtId="0" fontId="16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18" fillId="3" borderId="0" applyNumberFormat="0" applyBorder="0" applyAlignment="0" applyProtection="0"/>
    <xf numFmtId="0" fontId="34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12" applyNumberFormat="0" applyFont="0" applyAlignment="0" applyProtection="0"/>
    <xf numFmtId="0" fontId="1" fillId="23" borderId="12" applyNumberFormat="0" applyFont="0" applyAlignment="0" applyProtection="0"/>
    <xf numFmtId="0" fontId="2" fillId="23" borderId="12" applyNumberFormat="0" applyFont="0" applyAlignment="0" applyProtection="0"/>
    <xf numFmtId="0" fontId="20" fillId="0" borderId="13" applyNumberFormat="0" applyFill="0" applyAlignment="0" applyProtection="0"/>
    <xf numFmtId="0" fontId="36" fillId="0" borderId="13" applyNumberFormat="0" applyFill="0" applyAlignment="0" applyProtection="0"/>
    <xf numFmtId="0" fontId="20" fillId="0" borderId="13" applyNumberFormat="0" applyFill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38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0" borderId="7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1" fillId="0" borderId="0"/>
    <xf numFmtId="0" fontId="42" fillId="0" borderId="0"/>
    <xf numFmtId="0" fontId="46" fillId="0" borderId="0" applyNumberFormat="0" applyFill="0" applyBorder="0" applyAlignment="0" applyProtection="0"/>
  </cellStyleXfs>
  <cellXfs count="84">
    <xf numFmtId="0" fontId="0" fillId="0" borderId="0" xfId="0"/>
    <xf numFmtId="0" fontId="43" fillId="0" borderId="0" xfId="0" applyFont="1" applyFill="1"/>
    <xf numFmtId="0" fontId="44" fillId="0" borderId="0" xfId="1" applyFont="1" applyFill="1"/>
    <xf numFmtId="0" fontId="45" fillId="0" borderId="0" xfId="1" applyFont="1" applyFill="1" applyAlignment="1">
      <alignment vertical="center"/>
    </xf>
    <xf numFmtId="1" fontId="45" fillId="0" borderId="0" xfId="1" applyNumberFormat="1" applyFont="1" applyFill="1" applyAlignment="1">
      <alignment vertical="center"/>
    </xf>
    <xf numFmtId="0" fontId="45" fillId="0" borderId="0" xfId="1" applyFont="1" applyFill="1" applyAlignment="1">
      <alignment horizontal="center" vertical="center"/>
    </xf>
    <xf numFmtId="49" fontId="44" fillId="0" borderId="0" xfId="1" applyNumberFormat="1" applyFont="1" applyFill="1" applyAlignment="1">
      <alignment wrapText="1"/>
    </xf>
    <xf numFmtId="0" fontId="39" fillId="0" borderId="0" xfId="1" applyFont="1" applyFill="1" applyBorder="1" applyAlignment="1">
      <alignment vertical="center"/>
    </xf>
    <xf numFmtId="0" fontId="45" fillId="0" borderId="0" xfId="1" applyFont="1" applyFill="1" applyBorder="1" applyAlignment="1">
      <alignment vertical="center"/>
    </xf>
    <xf numFmtId="1" fontId="45" fillId="0" borderId="0" xfId="1" applyNumberFormat="1" applyFont="1" applyFill="1" applyBorder="1" applyAlignment="1">
      <alignment vertical="center"/>
    </xf>
    <xf numFmtId="0" fontId="45" fillId="0" borderId="0" xfId="1" applyFont="1" applyFill="1" applyBorder="1" applyAlignment="1">
      <alignment horizontal="center" vertical="center"/>
    </xf>
    <xf numFmtId="49" fontId="39" fillId="0" borderId="0" xfId="1" applyNumberFormat="1" applyFont="1" applyFill="1" applyBorder="1" applyAlignment="1">
      <alignment vertical="center" wrapText="1"/>
    </xf>
    <xf numFmtId="0" fontId="39" fillId="0" borderId="0" xfId="1" applyFont="1" applyFill="1" applyBorder="1" applyAlignment="1">
      <alignment horizontal="left" vertical="center"/>
    </xf>
    <xf numFmtId="0" fontId="44" fillId="0" borderId="0" xfId="1" applyFont="1" applyFill="1" applyBorder="1" applyAlignment="1"/>
    <xf numFmtId="1" fontId="44" fillId="0" borderId="0" xfId="1" applyNumberFormat="1" applyFont="1" applyFill="1"/>
    <xf numFmtId="0" fontId="44" fillId="0" borderId="0" xfId="1" applyFont="1" applyFill="1" applyAlignment="1">
      <alignment horizontal="center" vertical="center"/>
    </xf>
    <xf numFmtId="0" fontId="39" fillId="0" borderId="16" xfId="1" applyFont="1" applyFill="1" applyBorder="1" applyAlignment="1">
      <alignment horizontal="center" vertical="center" textRotation="90" wrapText="1"/>
    </xf>
    <xf numFmtId="1" fontId="39" fillId="0" borderId="16" xfId="1" applyNumberFormat="1" applyFont="1" applyFill="1" applyBorder="1" applyAlignment="1">
      <alignment horizontal="center" vertical="center" textRotation="90" wrapText="1"/>
    </xf>
    <xf numFmtId="0" fontId="39" fillId="0" borderId="16" xfId="1" applyFont="1" applyFill="1" applyBorder="1" applyAlignment="1">
      <alignment horizontal="center" vertical="center"/>
    </xf>
    <xf numFmtId="1" fontId="39" fillId="0" borderId="16" xfId="1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39" fillId="0" borderId="0" xfId="0" applyFont="1" applyFill="1"/>
    <xf numFmtId="0" fontId="39" fillId="0" borderId="0" xfId="0" applyFont="1" applyFill="1" applyBorder="1" applyAlignment="1">
      <alignment vertical="center"/>
    </xf>
    <xf numFmtId="49" fontId="39" fillId="0" borderId="0" xfId="0" applyNumberFormat="1" applyFont="1" applyFill="1"/>
    <xf numFmtId="1" fontId="43" fillId="0" borderId="0" xfId="0" applyNumberFormat="1" applyFont="1" applyFill="1"/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wrapText="1"/>
    </xf>
    <xf numFmtId="16" fontId="43" fillId="0" borderId="0" xfId="0" applyNumberFormat="1" applyFont="1" applyFill="1"/>
    <xf numFmtId="4" fontId="39" fillId="0" borderId="0" xfId="1" applyNumberFormat="1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39" fillId="0" borderId="28" xfId="1" applyFont="1" applyFill="1" applyBorder="1" applyAlignment="1">
      <alignment horizontal="center" vertical="center"/>
    </xf>
    <xf numFmtId="0" fontId="39" fillId="0" borderId="34" xfId="0" applyNumberFormat="1" applyFont="1" applyFill="1" applyBorder="1" applyAlignment="1">
      <alignment horizontal="center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40" fillId="0" borderId="34" xfId="0" applyNumberFormat="1" applyFont="1" applyFill="1" applyBorder="1" applyAlignment="1">
      <alignment horizontal="center" vertical="center" wrapText="1"/>
    </xf>
    <xf numFmtId="49" fontId="40" fillId="0" borderId="34" xfId="0" applyNumberFormat="1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4" xfId="137" applyFont="1" applyFill="1" applyBorder="1" applyAlignment="1" applyProtection="1">
      <alignment horizontal="center" vertical="center" wrapText="1"/>
      <protection locked="0"/>
    </xf>
    <xf numFmtId="3" fontId="39" fillId="0" borderId="34" xfId="137" applyNumberFormat="1" applyFont="1" applyFill="1" applyBorder="1" applyAlignment="1" applyProtection="1">
      <alignment horizontal="center" vertical="center" wrapText="1"/>
      <protection locked="0"/>
    </xf>
    <xf numFmtId="166" fontId="3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4" xfId="137" applyFont="1" applyFill="1" applyBorder="1" applyAlignment="1" applyProtection="1">
      <alignment horizontal="center" vertical="center" shrinkToFit="1"/>
      <protection locked="0"/>
    </xf>
    <xf numFmtId="1" fontId="39" fillId="0" borderId="34" xfId="1" applyNumberFormat="1" applyFont="1" applyFill="1" applyBorder="1" applyAlignment="1">
      <alignment horizontal="center" vertical="center" wrapText="1"/>
    </xf>
    <xf numFmtId="166" fontId="39" fillId="0" borderId="34" xfId="137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/>
    <xf numFmtId="49" fontId="39" fillId="0" borderId="16" xfId="1" applyNumberFormat="1" applyFont="1" applyFill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9" fillId="0" borderId="18" xfId="1" applyFont="1" applyFill="1" applyBorder="1" applyAlignment="1">
      <alignment horizontal="left" vertical="center" wrapText="1"/>
    </xf>
    <xf numFmtId="0" fontId="39" fillId="0" borderId="19" xfId="1" applyFont="1" applyFill="1" applyBorder="1" applyAlignment="1">
      <alignment horizontal="left" vertical="center" wrapText="1"/>
    </xf>
    <xf numFmtId="0" fontId="39" fillId="0" borderId="26" xfId="1" applyFont="1" applyFill="1" applyBorder="1" applyAlignment="1">
      <alignment horizontal="left" vertical="center" wrapText="1"/>
    </xf>
    <xf numFmtId="0" fontId="39" fillId="0" borderId="16" xfId="1" applyFont="1" applyFill="1" applyBorder="1" applyAlignment="1">
      <alignment horizontal="center" vertical="center" textRotation="90"/>
    </xf>
    <xf numFmtId="0" fontId="43" fillId="0" borderId="16" xfId="0" applyFont="1" applyFill="1" applyBorder="1" applyAlignment="1"/>
    <xf numFmtId="0" fontId="43" fillId="0" borderId="16" xfId="0" applyFont="1" applyFill="1" applyBorder="1" applyAlignment="1">
      <alignment horizontal="center" vertical="center" textRotation="90"/>
    </xf>
    <xf numFmtId="0" fontId="39" fillId="0" borderId="16" xfId="0" applyFont="1" applyFill="1" applyBorder="1" applyAlignment="1">
      <alignment horizontal="center" vertical="center" wrapText="1"/>
    </xf>
    <xf numFmtId="0" fontId="39" fillId="0" borderId="31" xfId="1" applyFont="1" applyFill="1" applyBorder="1" applyAlignment="1">
      <alignment horizontal="center"/>
    </xf>
    <xf numFmtId="0" fontId="39" fillId="0" borderId="32" xfId="1" applyFont="1" applyFill="1" applyBorder="1" applyAlignment="1">
      <alignment horizontal="center"/>
    </xf>
    <xf numFmtId="0" fontId="39" fillId="0" borderId="33" xfId="1" applyFont="1" applyFill="1" applyBorder="1" applyAlignment="1">
      <alignment horizontal="center"/>
    </xf>
    <xf numFmtId="0" fontId="39" fillId="0" borderId="29" xfId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left" vertical="center" wrapText="1"/>
    </xf>
    <xf numFmtId="0" fontId="39" fillId="0" borderId="18" xfId="1" applyFont="1" applyFill="1" applyBorder="1" applyAlignment="1">
      <alignment horizontal="left" vertical="center"/>
    </xf>
    <xf numFmtId="0" fontId="39" fillId="0" borderId="19" xfId="1" applyFont="1" applyFill="1" applyBorder="1" applyAlignment="1">
      <alignment horizontal="left" vertical="center"/>
    </xf>
    <xf numFmtId="0" fontId="39" fillId="0" borderId="26" xfId="1" applyFont="1" applyFill="1" applyBorder="1" applyAlignment="1">
      <alignment horizontal="left" vertical="center"/>
    </xf>
    <xf numFmtId="0" fontId="39" fillId="0" borderId="1" xfId="1" applyFont="1" applyFill="1" applyBorder="1" applyAlignment="1">
      <alignment horizontal="left" vertical="center" wrapText="1"/>
    </xf>
    <xf numFmtId="0" fontId="39" fillId="0" borderId="2" xfId="1" applyFont="1" applyFill="1" applyBorder="1" applyAlignment="1">
      <alignment horizontal="left" vertical="center" wrapText="1"/>
    </xf>
    <xf numFmtId="0" fontId="39" fillId="0" borderId="27" xfId="1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left" vertical="center" wrapText="1"/>
    </xf>
    <xf numFmtId="0" fontId="39" fillId="0" borderId="4" xfId="1" applyFont="1" applyFill="1" applyBorder="1" applyAlignment="1">
      <alignment horizontal="left" vertical="center" wrapText="1"/>
    </xf>
    <xf numFmtId="0" fontId="39" fillId="0" borderId="16" xfId="1" applyFont="1" applyFill="1" applyBorder="1" applyAlignment="1">
      <alignment horizontal="left" wrapText="1"/>
    </xf>
    <xf numFmtId="0" fontId="39" fillId="0" borderId="21" xfId="1" applyFont="1" applyFill="1" applyBorder="1" applyAlignment="1">
      <alignment horizontal="left" vertical="center" wrapText="1"/>
    </xf>
    <xf numFmtId="0" fontId="39" fillId="0" borderId="22" xfId="1" applyFont="1" applyFill="1" applyBorder="1" applyAlignment="1">
      <alignment horizontal="left" vertical="center" wrapText="1"/>
    </xf>
    <xf numFmtId="0" fontId="39" fillId="0" borderId="23" xfId="1" applyFont="1" applyFill="1" applyBorder="1" applyAlignment="1">
      <alignment horizontal="left" vertical="center" wrapText="1"/>
    </xf>
    <xf numFmtId="0" fontId="39" fillId="0" borderId="20" xfId="1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24" xfId="0" applyFont="1" applyFill="1" applyBorder="1" applyAlignment="1">
      <alignment horizontal="center"/>
    </xf>
    <xf numFmtId="0" fontId="48" fillId="0" borderId="21" xfId="183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49" fontId="39" fillId="0" borderId="16" xfId="1" applyNumberFormat="1" applyFont="1" applyFill="1" applyBorder="1" applyAlignment="1">
      <alignment horizontal="center" vertical="center" wrapText="1"/>
    </xf>
    <xf numFmtId="0" fontId="39" fillId="0" borderId="17" xfId="1" applyFont="1" applyFill="1" applyBorder="1" applyAlignment="1">
      <alignment horizontal="center" vertical="center" wrapText="1"/>
    </xf>
    <xf numFmtId="0" fontId="39" fillId="0" borderId="14" xfId="1" applyFont="1" applyFill="1" applyBorder="1" applyAlignment="1">
      <alignment horizontal="center" vertical="center" wrapText="1"/>
    </xf>
    <xf numFmtId="0" fontId="39" fillId="0" borderId="15" xfId="1" applyFont="1" applyFill="1" applyBorder="1" applyAlignment="1">
      <alignment horizontal="center" vertical="center" wrapText="1"/>
    </xf>
  </cellXfs>
  <cellStyles count="184">
    <cellStyle name="20% - Акцент1 2" xfId="2"/>
    <cellStyle name="20% - Акцент1 3" xfId="3"/>
    <cellStyle name="20% - Акцент1 4" xfId="4"/>
    <cellStyle name="20% - Акцент2 2" xfId="5"/>
    <cellStyle name="20% - Акцент2 3" xfId="6"/>
    <cellStyle name="20% - Акцент2 4" xfId="7"/>
    <cellStyle name="20% - Акцент3 2" xfId="8"/>
    <cellStyle name="20% - Акцент3 3" xfId="9"/>
    <cellStyle name="20% - Акцент3 4" xfId="10"/>
    <cellStyle name="20% - Акцент4 2" xfId="11"/>
    <cellStyle name="20% - Акцент4 3" xfId="12"/>
    <cellStyle name="20% - Акцент4 4" xfId="13"/>
    <cellStyle name="20% - Акцент5 2" xfId="14"/>
    <cellStyle name="20% - Акцент5 3" xfId="15"/>
    <cellStyle name="20% - Акцент5 4" xfId="16"/>
    <cellStyle name="20% - Акцент6 2" xfId="17"/>
    <cellStyle name="20% - Акцент6 3" xfId="18"/>
    <cellStyle name="20% - Акцент6 4" xfId="19"/>
    <cellStyle name="40% - Акцент1 2" xfId="20"/>
    <cellStyle name="40% - Акцент1 3" xfId="21"/>
    <cellStyle name="40% - Акцент1 4" xfId="22"/>
    <cellStyle name="40% - Акцент2 2" xfId="23"/>
    <cellStyle name="40% - Акцент2 3" xfId="24"/>
    <cellStyle name="40% - Акцент2 4" xfId="25"/>
    <cellStyle name="40% - Акцент3 2" xfId="26"/>
    <cellStyle name="40% - Акцент3 3" xfId="27"/>
    <cellStyle name="40% - Акцент3 4" xfId="28"/>
    <cellStyle name="40% - Акцент4 2" xfId="29"/>
    <cellStyle name="40% - Акцент4 3" xfId="30"/>
    <cellStyle name="40% - Акцент4 4" xfId="31"/>
    <cellStyle name="40% - Акцент5 2" xfId="32"/>
    <cellStyle name="40% - Акцент5 3" xfId="33"/>
    <cellStyle name="40% - Акцент5 4" xfId="34"/>
    <cellStyle name="40% - Акцент6 2" xfId="35"/>
    <cellStyle name="40% - Акцент6 3" xfId="3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Excel Built-in Normal" xfId="1"/>
    <cellStyle name="Excel Built-in Normal 1" xfId="178"/>
    <cellStyle name="Normal" xfId="56"/>
    <cellStyle name="Акцент1 2" xfId="57"/>
    <cellStyle name="Акцент1 3" xfId="58"/>
    <cellStyle name="Акцент1 4" xfId="59"/>
    <cellStyle name="Акцент2 2" xfId="60"/>
    <cellStyle name="Акцент2 3" xfId="61"/>
    <cellStyle name="Акцент2 4" xfId="62"/>
    <cellStyle name="Акцент3 2" xfId="63"/>
    <cellStyle name="Акцент3 3" xfId="64"/>
    <cellStyle name="Акцент3 4" xfId="65"/>
    <cellStyle name="Акцент4 2" xfId="66"/>
    <cellStyle name="Акцент4 3" xfId="67"/>
    <cellStyle name="Акцент4 4" xfId="68"/>
    <cellStyle name="Акцент5 2" xfId="69"/>
    <cellStyle name="Акцент5 3" xfId="70"/>
    <cellStyle name="Акцент5 4" xfId="71"/>
    <cellStyle name="Акцент6 2" xfId="72"/>
    <cellStyle name="Акцент6 3" xfId="73"/>
    <cellStyle name="Акцент6 4" xfId="74"/>
    <cellStyle name="Ввод  2" xfId="75"/>
    <cellStyle name="Ввод  3" xfId="76"/>
    <cellStyle name="Ввод  4" xfId="77"/>
    <cellStyle name="Вывод 2" xfId="78"/>
    <cellStyle name="Вывод 3" xfId="79"/>
    <cellStyle name="Вывод 4" xfId="80"/>
    <cellStyle name="Вычисление 2" xfId="81"/>
    <cellStyle name="Вычисление 3" xfId="82"/>
    <cellStyle name="Вычисление 4" xfId="83"/>
    <cellStyle name="Гиперссылка" xfId="183" builtinId="8"/>
    <cellStyle name="Денежный 2" xfId="84"/>
    <cellStyle name="Заголовок 1 10" xfId="86"/>
    <cellStyle name="Заголовок 1 11" xfId="170"/>
    <cellStyle name="Заголовок 1 12" xfId="174"/>
    <cellStyle name="Заголовок 1 2" xfId="85"/>
    <cellStyle name="Заголовок 1 2 2" xfId="87"/>
    <cellStyle name="Заголовок 1 3" xfId="88"/>
    <cellStyle name="Заголовок 1 4" xfId="89"/>
    <cellStyle name="Заголовок 1 5" xfId="90"/>
    <cellStyle name="Заголовок 1 6" xfId="91"/>
    <cellStyle name="Заголовок 1 7" xfId="92"/>
    <cellStyle name="Заголовок 1 8" xfId="93"/>
    <cellStyle name="Заголовок 1 9" xfId="94"/>
    <cellStyle name="Заголовок 2 2" xfId="95"/>
    <cellStyle name="Заголовок 2 3" xfId="96"/>
    <cellStyle name="Заголовок 2 4" xfId="97"/>
    <cellStyle name="Заголовок 3 10" xfId="99"/>
    <cellStyle name="Заголовок 3 11" xfId="171"/>
    <cellStyle name="Заголовок 3 12" xfId="175"/>
    <cellStyle name="Заголовок 3 2" xfId="98"/>
    <cellStyle name="Заголовок 3 2 2" xfId="100"/>
    <cellStyle name="Заголовок 3 3" xfId="101"/>
    <cellStyle name="Заголовок 3 4" xfId="102"/>
    <cellStyle name="Заголовок 3 5" xfId="103"/>
    <cellStyle name="Заголовок 3 6" xfId="104"/>
    <cellStyle name="Заголовок 3 7" xfId="105"/>
    <cellStyle name="Заголовок 3 8" xfId="106"/>
    <cellStyle name="Заголовок 3 9" xfId="107"/>
    <cellStyle name="Заголовок 4 10" xfId="109"/>
    <cellStyle name="Заголовок 4 11" xfId="172"/>
    <cellStyle name="Заголовок 4 12" xfId="176"/>
    <cellStyle name="Заголовок 4 2" xfId="108"/>
    <cellStyle name="Заголовок 4 2 2" xfId="110"/>
    <cellStyle name="Заголовок 4 3" xfId="111"/>
    <cellStyle name="Заголовок 4 4" xfId="112"/>
    <cellStyle name="Заголовок 4 5" xfId="113"/>
    <cellStyle name="Заголовок 4 6" xfId="114"/>
    <cellStyle name="Заголовок 4 7" xfId="115"/>
    <cellStyle name="Заголовок 4 8" xfId="116"/>
    <cellStyle name="Заголовок 4 9" xfId="117"/>
    <cellStyle name="Итог 2" xfId="118"/>
    <cellStyle name="Итог 3" xfId="119"/>
    <cellStyle name="Итог 4" xfId="120"/>
    <cellStyle name="Контрольная ячейка 2" xfId="121"/>
    <cellStyle name="Контрольная ячейка 3" xfId="122"/>
    <cellStyle name="Контрольная ячейка 4" xfId="123"/>
    <cellStyle name="Название 10" xfId="125"/>
    <cellStyle name="Название 11" xfId="173"/>
    <cellStyle name="Название 12" xfId="177"/>
    <cellStyle name="Название 2" xfId="124"/>
    <cellStyle name="Название 2 2" xfId="126"/>
    <cellStyle name="Название 3" xfId="127"/>
    <cellStyle name="Название 4" xfId="128"/>
    <cellStyle name="Название 5" xfId="129"/>
    <cellStyle name="Название 6" xfId="130"/>
    <cellStyle name="Название 7" xfId="131"/>
    <cellStyle name="Название 8" xfId="132"/>
    <cellStyle name="Название 9" xfId="133"/>
    <cellStyle name="Нейтральный 2" xfId="134"/>
    <cellStyle name="Нейтральный 3" xfId="135"/>
    <cellStyle name="Нейтральный 4" xfId="136"/>
    <cellStyle name="Обычный" xfId="0" builtinId="0"/>
    <cellStyle name="Обычный 2" xfId="137"/>
    <cellStyle name="Обычный 2 2" xfId="138"/>
    <cellStyle name="Обычный 2 3" xfId="179"/>
    <cellStyle name="Обычный 2 4" xfId="181"/>
    <cellStyle name="Обычный 3" xfId="139"/>
    <cellStyle name="Обычный 4" xfId="140"/>
    <cellStyle name="Обычный 5" xfId="141"/>
    <cellStyle name="Обычный 6" xfId="182"/>
    <cellStyle name="Обычный 7" xfId="180"/>
    <cellStyle name="Плохой 2" xfId="142"/>
    <cellStyle name="Плохой 3" xfId="143"/>
    <cellStyle name="Плохой 4" xfId="144"/>
    <cellStyle name="Пояснение 2" xfId="145"/>
    <cellStyle name="Пояснение 3" xfId="146"/>
    <cellStyle name="Пояснение 4" xfId="147"/>
    <cellStyle name="Примечание 2" xfId="148"/>
    <cellStyle name="Примечание 3" xfId="149"/>
    <cellStyle name="Примечание 4" xfId="150"/>
    <cellStyle name="Связанная ячейка 2" xfId="151"/>
    <cellStyle name="Связанная ячейка 3" xfId="152"/>
    <cellStyle name="Связанная ячейка 4" xfId="153"/>
    <cellStyle name="Стиль 1" xfId="154"/>
    <cellStyle name="Стиль 1 2" xfId="155"/>
    <cellStyle name="Текст предупреждения 2" xfId="156"/>
    <cellStyle name="Текст предупреждения 3" xfId="157"/>
    <cellStyle name="Текст предупреждения 4" xfId="158"/>
    <cellStyle name="Финансовый 2" xfId="159"/>
    <cellStyle name="Финансовый 3" xfId="160"/>
    <cellStyle name="Финансовый 4" xfId="161"/>
    <cellStyle name="Финансовый 5" xfId="162"/>
    <cellStyle name="Финансовый 6" xfId="163"/>
    <cellStyle name="Финансовый 7" xfId="164"/>
    <cellStyle name="Финансовый 8" xfId="165"/>
    <cellStyle name="Финансовый 9" xfId="166"/>
    <cellStyle name="Хороший 2" xfId="167"/>
    <cellStyle name="Хороший 3" xfId="168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2_&#1041;&#1048;&#1047;&#1053;&#1045;&#1057;%20&#1055;&#1051;&#1040;&#1053;/&#1073;&#1087;%202018-2020/&#1087;&#1077;&#1088;&#1077;&#1082;&#1083;&#1072;&#1076;&#1082;&#1072;%20&#1074;%20&#1092;&#1086;&#1088;&#1084;&#1091;%20&#1073;&#1072;&#1085;&#1082;&#1072;/&#1055;&#1088;&#1080;&#1083;&#1086;&#1078;&#1077;&#1085;&#1080;&#1077;%205.%20&#1064;&#1072;&#1073;&#1083;&#1086;&#1085;%20&#1055;&#1083;&#1072;&#1085;&#1072;%20&#1079;&#1072;&#1082;&#1091;&#1087;&#1082;&#1080;%20&#1080;%20&#1086;&#1090;&#1095;&#1077;&#1090;&#1072;%20&#1044;&#1054;%20&#1085;&#1072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85;&#1086;&#1081;%20&#1086;&#1090;&#1076;&#1077;&#1083;/&#1042;&#1057;&#1045;%20&#1055;&#1054;%20&#1047;&#1040;&#1050;&#1059;&#1055;&#1050;&#1040;&#1052;/&#1055;&#1083;&#1072;&#1085;%202018/&#1044;&#1083;&#1103;%20&#1087;&#1083;&#1072;&#1085;&#1072;%20&#1085;&#1072;%202019/&#1055;&#1083;&#1072;&#1085;%20&#1079;&#1072;&#1082;&#1091;&#1087;&#1082;&#1080;%20&#1085;&#1072;%202019%20&#1086;&#1090;%20&#1057;&#1080;&#1083;&#1077;&#1074;&#1080;&#1095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85;&#1086;&#1081;%20&#1086;&#1090;&#1076;&#1077;&#1083;/&#1042;&#1057;&#1045;%20&#1055;&#1054;%20&#1047;&#1040;&#1050;&#1059;&#1055;&#1050;&#1040;&#1052;/&#1055;&#1083;&#1072;&#1085;%202018/&#1044;&#1083;&#1103;%20&#1087;&#1083;&#1072;&#1085;&#1072;%20&#1085;&#1072;%202019/&#1055;&#1083;&#1072;&#1085;%20&#1079;&#1072;&#1082;&#1091;&#1087;&#1082;&#1080;%20&#1085;&#1072;%202019%20&#1086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85;&#1086;&#1081;%20&#1086;&#1090;&#1076;&#1077;&#1083;/&#1042;&#1057;&#1045;%20&#1055;&#1054;%20&#1047;&#1040;&#1050;&#1059;&#1055;&#1050;&#1040;&#1052;/&#1055;&#1083;&#1072;&#1085;%202018/&#1044;&#1083;&#1103;%20&#1087;&#1083;&#1072;&#1085;&#1072;%20&#1085;&#1072;%202019/&#1050;&#1086;&#1087;&#1080;&#1103;%20&#1055;&#1083;&#1072;&#1085;%20&#1079;&#1072;&#1082;&#1091;&#1087;&#1082;&#1080;%20&#1085;&#1072;%202019%20&#1040;&#1061;&#10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85;&#1086;&#1081;%20&#1086;&#1090;&#1076;&#1077;&#1083;/&#1042;&#1057;&#1045;%20&#1055;&#1054;%20&#1047;&#1040;&#1050;&#1059;&#1055;&#1050;&#1040;&#1052;/&#1055;&#1083;&#1072;&#1085;%202018/&#1044;&#1083;&#1103;%20&#1087;&#1083;&#1072;&#1085;&#1072;%20&#1085;&#1072;%202019/&#1050;&#1086;&#1087;&#1080;&#1103;%20&#1055;&#1083;&#1072;&#1085;%20&#1079;&#1072;&#1082;&#1091;&#1087;&#1082;&#1080;%20&#1085;&#1072;%202019_&#1059;&#1062;_&#1054;&#1048;&#104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ko.AA\AppData\Local\Microsoft\Windows\INetCache\Content.Outlook\RHHW2399\&#1055;&#1083;&#1072;&#1085;%20&#1079;&#1072;&#1082;&#1091;&#1087;&#1082;&#1080;%20&#1085;&#1072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v8v/Library/Containers/com.microsoft.Excel/Data/Documents/SNGFS/data/&#1060;&#1069;&#1054;/2_&#1041;&#1048;&#1047;&#1053;&#1045;&#1057;%20&#1055;&#1051;&#1040;&#1053;/&#1073;&#1087;%202018-2020/&#1087;&#1077;&#1088;&#1077;&#1082;&#1083;&#1072;&#1076;&#1082;&#1072;%20&#1074;%20&#1092;&#1086;&#1088;&#1084;&#1091;%20&#1073;&#1072;&#1085;&#1082;&#1072;/&#1055;&#1088;&#1080;&#1083;&#1086;&#1078;&#1077;&#1085;&#1080;&#1077;%205.%20&#1064;&#1072;&#1073;&#1083;&#1086;&#1085;%20&#1055;&#1083;&#1072;&#1085;&#1072;%20&#1079;&#1072;&#1082;&#1091;&#1087;&#1082;&#1080;%20&#1080;%20&#1086;&#1090;&#1095;&#1077;&#1090;&#1072;%20&#1044;&#1054;%20&#1085;&#1072;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85;&#1086;&#1081;%20&#1086;&#1090;&#1076;&#1077;&#1083;/&#1042;&#1057;&#1045;%20&#1055;&#1054;%20&#1047;&#1040;&#1050;&#1059;&#1055;&#1050;&#1040;&#1052;/&#1055;&#1083;&#1072;&#1085;%202018/&#1044;&#1083;&#1103;%20&#1087;&#1083;&#1072;&#1085;&#1072;%20&#1085;&#1072;%202019/&#1050;&#1086;&#1087;&#1080;&#1103;%20&#1050;&#1086;&#1087;&#1080;&#1103;%20&#1055;&#1083;&#1072;&#1085;%20&#1079;&#1072;&#1082;&#1091;&#1087;&#1082;&#1080;%20&#1085;&#1072;%202019%20&#1086;&#1090;%20&#1047;&#1072;&#1093;&#1072;&#1088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Правила_Заполнения"/>
      <sheetName val="Примеры заполнения плана"/>
      <sheetName val="Категории"/>
      <sheetName val="Списки1"/>
      <sheetName val="IT"/>
      <sheetName val="non_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Правила_Заполнения"/>
      <sheetName val="Примеры заполнения плана"/>
      <sheetName val="Категории"/>
      <sheetName val="Списки1"/>
      <sheetName val="IT"/>
      <sheetName val="non_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Правила_Заполнения"/>
      <sheetName val="Примеры заполнения плана"/>
      <sheetName val="Категории"/>
      <sheetName val="Списки1"/>
      <sheetName val="IT"/>
      <sheetName val="non_I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1"/>
      <sheetName val="Категории"/>
      <sheetName val="План закупок"/>
      <sheetName val="Правила_Заполнения"/>
      <sheetName val="Примеры заполнения плана"/>
      <sheetName val="IT"/>
      <sheetName val="non_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1"/>
      <sheetName val="Категории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Правила_Заполнения"/>
      <sheetName val="Примеры заполнения плана"/>
      <sheetName val="Категории"/>
      <sheetName val="Списки1"/>
      <sheetName val="IT"/>
      <sheetName val="non_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ии"/>
      <sheetName val="Списки1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Правила_Заполнения"/>
      <sheetName val="Примеры заполнения плана"/>
      <sheetName val="Категории"/>
      <sheetName val="Списки1"/>
      <sheetName val="IT"/>
      <sheetName val="non_I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andproc@espher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view="pageBreakPreview" zoomScaleNormal="100" zoomScaleSheetLayoutView="100" workbookViewId="0">
      <selection activeCell="T20" sqref="T20"/>
    </sheetView>
  </sheetViews>
  <sheetFormatPr defaultColWidth="9.140625" defaultRowHeight="11.25" x14ac:dyDescent="0.2"/>
  <cols>
    <col min="1" max="1" width="3.28515625" style="1" customWidth="1"/>
    <col min="2" max="2" width="5.42578125" style="1" customWidth="1"/>
    <col min="3" max="3" width="7.5703125" style="1" customWidth="1"/>
    <col min="4" max="4" width="8.28515625" style="1" customWidth="1"/>
    <col min="5" max="5" width="11" style="1" customWidth="1"/>
    <col min="6" max="6" width="17.7109375" style="1" customWidth="1"/>
    <col min="7" max="7" width="11.140625" style="1" customWidth="1"/>
    <col min="8" max="8" width="5.28515625" style="1" customWidth="1"/>
    <col min="9" max="9" width="6.42578125" style="1" customWidth="1"/>
    <col min="10" max="10" width="8.85546875" style="1" customWidth="1"/>
    <col min="11" max="11" width="11.140625" style="24" customWidth="1"/>
    <col min="12" max="12" width="11.140625" style="1" customWidth="1"/>
    <col min="13" max="13" width="10.85546875" style="25" customWidth="1"/>
    <col min="14" max="14" width="12" style="26" customWidth="1"/>
    <col min="15" max="15" width="12.7109375" style="26" customWidth="1"/>
    <col min="16" max="16" width="11" style="1" customWidth="1"/>
    <col min="17" max="17" width="7.5703125" style="1" customWidth="1"/>
    <col min="18" max="18" width="13.42578125" style="1" customWidth="1"/>
    <col min="19" max="16384" width="9.140625" style="1"/>
  </cols>
  <sheetData>
    <row r="1" spans="1:17" x14ac:dyDescent="0.2">
      <c r="A1" s="2"/>
      <c r="B1" s="2"/>
      <c r="C1" s="2"/>
      <c r="D1" s="2"/>
      <c r="E1" s="2"/>
      <c r="F1" s="2"/>
      <c r="G1" s="2"/>
      <c r="H1" s="3"/>
      <c r="I1" s="3" t="s">
        <v>20</v>
      </c>
      <c r="J1" s="3"/>
      <c r="K1" s="4"/>
      <c r="L1" s="3"/>
      <c r="M1" s="5"/>
      <c r="N1" s="6"/>
      <c r="O1" s="6"/>
      <c r="P1" s="2"/>
      <c r="Q1" s="2"/>
    </row>
    <row r="2" spans="1:17" x14ac:dyDescent="0.2">
      <c r="A2" s="2"/>
      <c r="C2" s="7"/>
      <c r="D2" s="7"/>
      <c r="E2" s="7"/>
      <c r="F2" s="7"/>
      <c r="G2" s="7"/>
      <c r="J2" s="8" t="s">
        <v>50</v>
      </c>
      <c r="K2" s="9"/>
      <c r="L2" s="8"/>
      <c r="M2" s="10"/>
      <c r="N2" s="11"/>
      <c r="O2" s="6"/>
      <c r="P2" s="2"/>
      <c r="Q2" s="2"/>
    </row>
    <row r="3" spans="1:17" x14ac:dyDescent="0.2">
      <c r="A3" s="62" t="s">
        <v>0</v>
      </c>
      <c r="B3" s="63"/>
      <c r="C3" s="63"/>
      <c r="D3" s="64"/>
      <c r="E3" s="64"/>
      <c r="F3" s="63"/>
      <c r="G3" s="70" t="s">
        <v>32</v>
      </c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x14ac:dyDescent="0.2">
      <c r="A4" s="65" t="s">
        <v>21</v>
      </c>
      <c r="B4" s="66"/>
      <c r="C4" s="66"/>
      <c r="D4" s="67"/>
      <c r="E4" s="67"/>
      <c r="F4" s="66"/>
      <c r="G4" s="61" t="s">
        <v>25</v>
      </c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2.25" hidden="1" customHeight="1" x14ac:dyDescent="0.2">
      <c r="A5" s="68"/>
      <c r="B5" s="69"/>
      <c r="C5" s="69"/>
      <c r="D5" s="69"/>
      <c r="E5" s="69"/>
      <c r="F5" s="69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x14ac:dyDescent="0.2">
      <c r="A6" s="49" t="s">
        <v>22</v>
      </c>
      <c r="B6" s="50"/>
      <c r="C6" s="50"/>
      <c r="D6" s="51"/>
      <c r="E6" s="51"/>
      <c r="F6" s="74"/>
      <c r="G6" s="71" t="s">
        <v>24</v>
      </c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x14ac:dyDescent="0.2">
      <c r="A7" s="49" t="s">
        <v>23</v>
      </c>
      <c r="B7" s="50"/>
      <c r="C7" s="50"/>
      <c r="D7" s="51"/>
      <c r="E7" s="51"/>
      <c r="F7" s="74"/>
      <c r="G7" s="77" t="s">
        <v>138</v>
      </c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x14ac:dyDescent="0.2">
      <c r="A8" s="49" t="s">
        <v>1</v>
      </c>
      <c r="B8" s="50"/>
      <c r="C8" s="50"/>
      <c r="D8" s="51"/>
      <c r="E8" s="51"/>
      <c r="F8" s="50"/>
      <c r="G8" s="61">
        <v>7801392271</v>
      </c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x14ac:dyDescent="0.2">
      <c r="A9" s="49" t="s">
        <v>2</v>
      </c>
      <c r="B9" s="50"/>
      <c r="C9" s="50"/>
      <c r="D9" s="51"/>
      <c r="E9" s="51"/>
      <c r="F9" s="50"/>
      <c r="G9" s="61">
        <v>780201001</v>
      </c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x14ac:dyDescent="0.2">
      <c r="A10" s="49" t="s">
        <v>3</v>
      </c>
      <c r="B10" s="50"/>
      <c r="C10" s="50"/>
      <c r="D10" s="51"/>
      <c r="E10" s="51"/>
      <c r="F10" s="50"/>
      <c r="G10" s="61">
        <v>40265561000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6" customHeight="1" x14ac:dyDescent="0.2">
      <c r="A11" s="12"/>
      <c r="B11" s="13"/>
      <c r="C11" s="13"/>
      <c r="D11" s="13"/>
      <c r="E11" s="13"/>
      <c r="F11" s="13"/>
      <c r="G11" s="2"/>
      <c r="H11" s="2"/>
      <c r="I11" s="2"/>
      <c r="J11" s="2"/>
      <c r="K11" s="14"/>
      <c r="L11" s="2"/>
      <c r="M11" s="15"/>
      <c r="N11" s="6"/>
      <c r="O11" s="6"/>
      <c r="P11" s="2"/>
      <c r="Q11" s="2"/>
    </row>
    <row r="12" spans="1:17" ht="10.5" customHeight="1" x14ac:dyDescent="0.2">
      <c r="A12" s="52" t="s">
        <v>5</v>
      </c>
      <c r="B12" s="52" t="s">
        <v>34</v>
      </c>
      <c r="C12" s="52" t="s">
        <v>35</v>
      </c>
      <c r="D12" s="56" t="s">
        <v>7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47" t="s">
        <v>15</v>
      </c>
      <c r="Q12" s="81" t="s">
        <v>16</v>
      </c>
    </row>
    <row r="13" spans="1:17" x14ac:dyDescent="0.2">
      <c r="A13" s="53"/>
      <c r="B13" s="52"/>
      <c r="C13" s="52"/>
      <c r="D13" s="59" t="s">
        <v>42</v>
      </c>
      <c r="E13" s="59" t="s">
        <v>43</v>
      </c>
      <c r="F13" s="47" t="s">
        <v>6</v>
      </c>
      <c r="G13" s="47" t="s">
        <v>8</v>
      </c>
      <c r="H13" s="47" t="s">
        <v>9</v>
      </c>
      <c r="I13" s="48"/>
      <c r="J13" s="47" t="s">
        <v>12</v>
      </c>
      <c r="K13" s="47" t="s">
        <v>13</v>
      </c>
      <c r="L13" s="48"/>
      <c r="M13" s="55" t="s">
        <v>33</v>
      </c>
      <c r="N13" s="80" t="s">
        <v>4</v>
      </c>
      <c r="O13" s="80"/>
      <c r="P13" s="47"/>
      <c r="Q13" s="82"/>
    </row>
    <row r="14" spans="1:17" x14ac:dyDescent="0.2">
      <c r="A14" s="53"/>
      <c r="B14" s="52"/>
      <c r="C14" s="52"/>
      <c r="D14" s="59"/>
      <c r="E14" s="59"/>
      <c r="F14" s="47"/>
      <c r="G14" s="47"/>
      <c r="H14" s="48"/>
      <c r="I14" s="48"/>
      <c r="J14" s="47"/>
      <c r="K14" s="47"/>
      <c r="L14" s="48"/>
      <c r="M14" s="55"/>
      <c r="N14" s="80" t="s">
        <v>18</v>
      </c>
      <c r="O14" s="80" t="s">
        <v>19</v>
      </c>
      <c r="P14" s="47"/>
      <c r="Q14" s="83"/>
    </row>
    <row r="15" spans="1:17" ht="63.75" customHeight="1" x14ac:dyDescent="0.2">
      <c r="A15" s="53"/>
      <c r="B15" s="54"/>
      <c r="C15" s="54"/>
      <c r="D15" s="60"/>
      <c r="E15" s="60"/>
      <c r="F15" s="48"/>
      <c r="G15" s="48"/>
      <c r="H15" s="16" t="s">
        <v>10</v>
      </c>
      <c r="I15" s="16" t="s">
        <v>11</v>
      </c>
      <c r="J15" s="48"/>
      <c r="K15" s="17" t="s">
        <v>14</v>
      </c>
      <c r="L15" s="16" t="s">
        <v>11</v>
      </c>
      <c r="M15" s="55"/>
      <c r="N15" s="80"/>
      <c r="O15" s="80"/>
      <c r="P15" s="48"/>
      <c r="Q15" s="46" t="s">
        <v>17</v>
      </c>
    </row>
    <row r="16" spans="1:17" s="20" customFormat="1" x14ac:dyDescent="0.25">
      <c r="A16" s="18">
        <v>1</v>
      </c>
      <c r="B16" s="18">
        <v>2</v>
      </c>
      <c r="C16" s="18">
        <v>3</v>
      </c>
      <c r="D16" s="31">
        <v>4</v>
      </c>
      <c r="E16" s="31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9">
        <v>11</v>
      </c>
      <c r="L16" s="18">
        <v>12</v>
      </c>
      <c r="M16" s="18">
        <v>13</v>
      </c>
      <c r="N16" s="45" t="s">
        <v>44</v>
      </c>
      <c r="O16" s="45" t="s">
        <v>45</v>
      </c>
      <c r="P16" s="18">
        <v>16</v>
      </c>
      <c r="Q16" s="18">
        <v>17</v>
      </c>
    </row>
    <row r="17" spans="1:18" s="20" customFormat="1" ht="56.25" x14ac:dyDescent="0.25">
      <c r="A17" s="41">
        <v>1</v>
      </c>
      <c r="B17" s="32">
        <v>46</v>
      </c>
      <c r="C17" s="32" t="s">
        <v>76</v>
      </c>
      <c r="D17" s="33" t="s">
        <v>30</v>
      </c>
      <c r="E17" s="33" t="s">
        <v>29</v>
      </c>
      <c r="F17" s="38" t="s">
        <v>40</v>
      </c>
      <c r="G17" s="38" t="s">
        <v>36</v>
      </c>
      <c r="H17" s="38">
        <v>796</v>
      </c>
      <c r="I17" s="38" t="s">
        <v>51</v>
      </c>
      <c r="J17" s="38">
        <v>52</v>
      </c>
      <c r="K17" s="42">
        <v>40000000000</v>
      </c>
      <c r="L17" s="38" t="s">
        <v>38</v>
      </c>
      <c r="M17" s="39">
        <v>3270000</v>
      </c>
      <c r="N17" s="40">
        <v>43466</v>
      </c>
      <c r="O17" s="40">
        <v>43800</v>
      </c>
      <c r="P17" s="38" t="s">
        <v>31</v>
      </c>
      <c r="Q17" s="38" t="s">
        <v>30</v>
      </c>
    </row>
    <row r="18" spans="1:18" ht="56.25" x14ac:dyDescent="0.2">
      <c r="A18" s="41">
        <f>A17+1</f>
        <v>2</v>
      </c>
      <c r="B18" s="32">
        <v>46</v>
      </c>
      <c r="C18" s="32" t="s">
        <v>76</v>
      </c>
      <c r="D18" s="33" t="s">
        <v>30</v>
      </c>
      <c r="E18" s="33" t="s">
        <v>29</v>
      </c>
      <c r="F18" s="38" t="s">
        <v>40</v>
      </c>
      <c r="G18" s="38" t="s">
        <v>36</v>
      </c>
      <c r="H18" s="38">
        <v>796</v>
      </c>
      <c r="I18" s="38" t="s">
        <v>51</v>
      </c>
      <c r="J18" s="38">
        <v>21</v>
      </c>
      <c r="K18" s="42">
        <v>45000000000</v>
      </c>
      <c r="L18" s="38" t="s">
        <v>69</v>
      </c>
      <c r="M18" s="39">
        <v>1295000</v>
      </c>
      <c r="N18" s="40">
        <v>43466</v>
      </c>
      <c r="O18" s="40">
        <v>43800</v>
      </c>
      <c r="P18" s="38" t="s">
        <v>31</v>
      </c>
      <c r="Q18" s="38" t="s">
        <v>30</v>
      </c>
      <c r="R18" s="28"/>
    </row>
    <row r="19" spans="1:18" ht="53.25" customHeight="1" x14ac:dyDescent="0.2">
      <c r="A19" s="41">
        <f t="shared" ref="A19:A74" si="0">A18+1</f>
        <v>3</v>
      </c>
      <c r="B19" s="34">
        <v>46</v>
      </c>
      <c r="C19" s="34" t="s">
        <v>76</v>
      </c>
      <c r="D19" s="33" t="s">
        <v>30</v>
      </c>
      <c r="E19" s="33" t="s">
        <v>29</v>
      </c>
      <c r="F19" s="38" t="s">
        <v>52</v>
      </c>
      <c r="G19" s="38" t="s">
        <v>36</v>
      </c>
      <c r="H19" s="38">
        <v>796</v>
      </c>
      <c r="I19" s="38" t="s">
        <v>51</v>
      </c>
      <c r="J19" s="38">
        <v>70</v>
      </c>
      <c r="K19" s="42">
        <v>40000000000</v>
      </c>
      <c r="L19" s="38" t="s">
        <v>38</v>
      </c>
      <c r="M19" s="39">
        <v>2280000</v>
      </c>
      <c r="N19" s="40">
        <v>43466</v>
      </c>
      <c r="O19" s="40">
        <v>43800</v>
      </c>
      <c r="P19" s="38" t="s">
        <v>31</v>
      </c>
      <c r="Q19" s="38" t="s">
        <v>30</v>
      </c>
      <c r="R19" s="28"/>
    </row>
    <row r="20" spans="1:18" ht="56.25" x14ac:dyDescent="0.2">
      <c r="A20" s="41">
        <f t="shared" si="0"/>
        <v>4</v>
      </c>
      <c r="B20" s="32">
        <v>46</v>
      </c>
      <c r="C20" s="32" t="s">
        <v>76</v>
      </c>
      <c r="D20" s="33" t="s">
        <v>30</v>
      </c>
      <c r="E20" s="33" t="s">
        <v>29</v>
      </c>
      <c r="F20" s="38" t="s">
        <v>124</v>
      </c>
      <c r="G20" s="38" t="s">
        <v>36</v>
      </c>
      <c r="H20" s="38">
        <v>838</v>
      </c>
      <c r="I20" s="38" t="s">
        <v>37</v>
      </c>
      <c r="J20" s="38">
        <v>250</v>
      </c>
      <c r="K20" s="38">
        <v>40000000000</v>
      </c>
      <c r="L20" s="38" t="s">
        <v>38</v>
      </c>
      <c r="M20" s="39">
        <v>800000</v>
      </c>
      <c r="N20" s="40">
        <v>43466</v>
      </c>
      <c r="O20" s="40">
        <v>43497</v>
      </c>
      <c r="P20" s="38" t="s">
        <v>39</v>
      </c>
      <c r="Q20" s="38" t="s">
        <v>30</v>
      </c>
      <c r="R20" s="28"/>
    </row>
    <row r="21" spans="1:18" ht="60" customHeight="1" x14ac:dyDescent="0.2">
      <c r="A21" s="41">
        <f t="shared" si="0"/>
        <v>5</v>
      </c>
      <c r="B21" s="32">
        <v>46</v>
      </c>
      <c r="C21" s="32" t="s">
        <v>76</v>
      </c>
      <c r="D21" s="33" t="s">
        <v>30</v>
      </c>
      <c r="E21" s="33" t="s">
        <v>29</v>
      </c>
      <c r="F21" s="38" t="s">
        <v>52</v>
      </c>
      <c r="G21" s="38" t="s">
        <v>36</v>
      </c>
      <c r="H21" s="38">
        <v>796</v>
      </c>
      <c r="I21" s="38" t="s">
        <v>51</v>
      </c>
      <c r="J21" s="38">
        <v>44</v>
      </c>
      <c r="K21" s="42">
        <v>45000000000</v>
      </c>
      <c r="L21" s="38" t="s">
        <v>69</v>
      </c>
      <c r="M21" s="39">
        <v>1260000</v>
      </c>
      <c r="N21" s="40">
        <v>43466</v>
      </c>
      <c r="O21" s="40">
        <v>43800</v>
      </c>
      <c r="P21" s="38" t="s">
        <v>31</v>
      </c>
      <c r="Q21" s="38" t="s">
        <v>30</v>
      </c>
      <c r="R21" s="28"/>
    </row>
    <row r="22" spans="1:18" ht="66" customHeight="1" x14ac:dyDescent="0.2">
      <c r="A22" s="41">
        <f t="shared" si="0"/>
        <v>6</v>
      </c>
      <c r="B22" s="36">
        <v>62</v>
      </c>
      <c r="C22" s="36" t="s">
        <v>77</v>
      </c>
      <c r="D22" s="33" t="s">
        <v>30</v>
      </c>
      <c r="E22" s="33" t="s">
        <v>29</v>
      </c>
      <c r="F22" s="38" t="s">
        <v>61</v>
      </c>
      <c r="G22" s="38" t="s">
        <v>36</v>
      </c>
      <c r="H22" s="38">
        <v>839</v>
      </c>
      <c r="I22" s="38" t="s">
        <v>37</v>
      </c>
      <c r="J22" s="38">
        <v>1</v>
      </c>
      <c r="K22" s="38">
        <v>40000000000</v>
      </c>
      <c r="L22" s="38" t="s">
        <v>38</v>
      </c>
      <c r="M22" s="39">
        <v>1440000</v>
      </c>
      <c r="N22" s="40">
        <v>43466</v>
      </c>
      <c r="O22" s="40">
        <v>43678</v>
      </c>
      <c r="P22" s="38" t="s">
        <v>31</v>
      </c>
      <c r="Q22" s="38" t="s">
        <v>30</v>
      </c>
      <c r="R22" s="28"/>
    </row>
    <row r="23" spans="1:18" ht="69.95" customHeight="1" x14ac:dyDescent="0.2">
      <c r="A23" s="41">
        <f t="shared" si="0"/>
        <v>7</v>
      </c>
      <c r="B23" s="32">
        <v>46</v>
      </c>
      <c r="C23" s="32" t="s">
        <v>76</v>
      </c>
      <c r="D23" s="33" t="s">
        <v>30</v>
      </c>
      <c r="E23" s="33" t="s">
        <v>29</v>
      </c>
      <c r="F23" s="38" t="s">
        <v>127</v>
      </c>
      <c r="G23" s="38" t="s">
        <v>36</v>
      </c>
      <c r="H23" s="38">
        <v>838</v>
      </c>
      <c r="I23" s="38" t="s">
        <v>37</v>
      </c>
      <c r="J23" s="38">
        <v>1</v>
      </c>
      <c r="K23" s="38">
        <v>40000000000</v>
      </c>
      <c r="L23" s="38" t="s">
        <v>38</v>
      </c>
      <c r="M23" s="39">
        <v>3000000</v>
      </c>
      <c r="N23" s="40">
        <v>43466</v>
      </c>
      <c r="O23" s="40">
        <v>43586</v>
      </c>
      <c r="P23" s="38" t="s">
        <v>39</v>
      </c>
      <c r="Q23" s="38" t="s">
        <v>30</v>
      </c>
      <c r="R23" s="28"/>
    </row>
    <row r="24" spans="1:18" ht="56.25" customHeight="1" x14ac:dyDescent="0.2">
      <c r="A24" s="41">
        <f t="shared" si="0"/>
        <v>8</v>
      </c>
      <c r="B24" s="32">
        <v>46</v>
      </c>
      <c r="C24" s="32" t="s">
        <v>76</v>
      </c>
      <c r="D24" s="33" t="s">
        <v>30</v>
      </c>
      <c r="E24" s="33" t="s">
        <v>29</v>
      </c>
      <c r="F24" s="38" t="s">
        <v>57</v>
      </c>
      <c r="G24" s="38" t="s">
        <v>36</v>
      </c>
      <c r="H24" s="38">
        <v>838</v>
      </c>
      <c r="I24" s="38" t="s">
        <v>37</v>
      </c>
      <c r="J24" s="38">
        <v>1</v>
      </c>
      <c r="K24" s="42">
        <v>50401000000</v>
      </c>
      <c r="L24" s="38" t="s">
        <v>38</v>
      </c>
      <c r="M24" s="39">
        <v>907583.38</v>
      </c>
      <c r="N24" s="40">
        <v>43466</v>
      </c>
      <c r="O24" s="40">
        <v>43525</v>
      </c>
      <c r="P24" s="38" t="s">
        <v>31</v>
      </c>
      <c r="Q24" s="38" t="s">
        <v>30</v>
      </c>
      <c r="R24" s="28"/>
    </row>
    <row r="25" spans="1:18" ht="56.25" x14ac:dyDescent="0.2">
      <c r="A25" s="41">
        <f t="shared" si="0"/>
        <v>9</v>
      </c>
      <c r="B25" s="36">
        <v>62</v>
      </c>
      <c r="C25" s="36" t="s">
        <v>77</v>
      </c>
      <c r="D25" s="33" t="s">
        <v>30</v>
      </c>
      <c r="E25" s="33" t="s">
        <v>29</v>
      </c>
      <c r="F25" s="38" t="s">
        <v>53</v>
      </c>
      <c r="G25" s="38" t="s">
        <v>36</v>
      </c>
      <c r="H25" s="38">
        <v>838</v>
      </c>
      <c r="I25" s="38" t="s">
        <v>37</v>
      </c>
      <c r="J25" s="38">
        <v>1</v>
      </c>
      <c r="K25" s="38">
        <v>40000000000</v>
      </c>
      <c r="L25" s="38" t="s">
        <v>38</v>
      </c>
      <c r="M25" s="39">
        <v>3000000</v>
      </c>
      <c r="N25" s="40">
        <v>43497</v>
      </c>
      <c r="O25" s="40">
        <v>43556</v>
      </c>
      <c r="P25" s="38" t="s">
        <v>31</v>
      </c>
      <c r="Q25" s="38" t="s">
        <v>30</v>
      </c>
      <c r="R25" s="28"/>
    </row>
    <row r="26" spans="1:18" ht="69.95" customHeight="1" x14ac:dyDescent="0.2">
      <c r="A26" s="41">
        <f t="shared" si="0"/>
        <v>10</v>
      </c>
      <c r="B26" s="36">
        <v>26</v>
      </c>
      <c r="C26" s="36" t="s">
        <v>78</v>
      </c>
      <c r="D26" s="33" t="s">
        <v>29</v>
      </c>
      <c r="E26" s="33" t="s">
        <v>29</v>
      </c>
      <c r="F26" s="38" t="s">
        <v>54</v>
      </c>
      <c r="G26" s="38" t="s">
        <v>36</v>
      </c>
      <c r="H26" s="38">
        <v>838</v>
      </c>
      <c r="I26" s="38" t="s">
        <v>37</v>
      </c>
      <c r="J26" s="38">
        <v>1</v>
      </c>
      <c r="K26" s="38">
        <v>40000000000</v>
      </c>
      <c r="L26" s="38" t="s">
        <v>38</v>
      </c>
      <c r="M26" s="39">
        <v>1518000</v>
      </c>
      <c r="N26" s="40">
        <v>43497</v>
      </c>
      <c r="O26" s="40">
        <v>43800</v>
      </c>
      <c r="P26" s="38" t="s">
        <v>31</v>
      </c>
      <c r="Q26" s="38" t="s">
        <v>30</v>
      </c>
      <c r="R26" s="28"/>
    </row>
    <row r="27" spans="1:18" ht="56.25" x14ac:dyDescent="0.2">
      <c r="A27" s="41">
        <f t="shared" si="0"/>
        <v>11</v>
      </c>
      <c r="B27" s="36">
        <v>26</v>
      </c>
      <c r="C27" s="36" t="s">
        <v>78</v>
      </c>
      <c r="D27" s="33" t="s">
        <v>29</v>
      </c>
      <c r="E27" s="33" t="s">
        <v>29</v>
      </c>
      <c r="F27" s="38" t="s">
        <v>55</v>
      </c>
      <c r="G27" s="38" t="s">
        <v>36</v>
      </c>
      <c r="H27" s="38">
        <v>838</v>
      </c>
      <c r="I27" s="38" t="s">
        <v>37</v>
      </c>
      <c r="J27" s="38">
        <v>1</v>
      </c>
      <c r="K27" s="38">
        <v>40000000000</v>
      </c>
      <c r="L27" s="38" t="s">
        <v>38</v>
      </c>
      <c r="M27" s="39">
        <v>1440000</v>
      </c>
      <c r="N27" s="40">
        <v>43497</v>
      </c>
      <c r="O27" s="40">
        <v>43800</v>
      </c>
      <c r="P27" s="38" t="s">
        <v>31</v>
      </c>
      <c r="Q27" s="38" t="s">
        <v>30</v>
      </c>
      <c r="R27" s="28"/>
    </row>
    <row r="28" spans="1:18" ht="69.95" customHeight="1" x14ac:dyDescent="0.2">
      <c r="A28" s="41">
        <f t="shared" si="0"/>
        <v>12</v>
      </c>
      <c r="B28" s="32">
        <v>46</v>
      </c>
      <c r="C28" s="32" t="s">
        <v>76</v>
      </c>
      <c r="D28" s="33" t="s">
        <v>30</v>
      </c>
      <c r="E28" s="33" t="s">
        <v>29</v>
      </c>
      <c r="F28" s="38" t="s">
        <v>125</v>
      </c>
      <c r="G28" s="38" t="s">
        <v>36</v>
      </c>
      <c r="H28" s="38">
        <v>838</v>
      </c>
      <c r="I28" s="38" t="s">
        <v>37</v>
      </c>
      <c r="J28" s="38">
        <v>1</v>
      </c>
      <c r="K28" s="38">
        <v>40000000000</v>
      </c>
      <c r="L28" s="38" t="s">
        <v>38</v>
      </c>
      <c r="M28" s="39">
        <v>300000</v>
      </c>
      <c r="N28" s="40">
        <v>43497</v>
      </c>
      <c r="O28" s="40">
        <v>43525</v>
      </c>
      <c r="P28" s="38" t="s">
        <v>39</v>
      </c>
      <c r="Q28" s="38" t="s">
        <v>30</v>
      </c>
      <c r="R28" s="28"/>
    </row>
    <row r="29" spans="1:18" ht="50.1" customHeight="1" x14ac:dyDescent="0.2">
      <c r="A29" s="41">
        <f t="shared" si="0"/>
        <v>13</v>
      </c>
      <c r="B29" s="32">
        <v>46</v>
      </c>
      <c r="C29" s="32" t="s">
        <v>76</v>
      </c>
      <c r="D29" s="33" t="s">
        <v>30</v>
      </c>
      <c r="E29" s="33" t="s">
        <v>29</v>
      </c>
      <c r="F29" s="38" t="s">
        <v>126</v>
      </c>
      <c r="G29" s="38" t="s">
        <v>36</v>
      </c>
      <c r="H29" s="38">
        <v>838</v>
      </c>
      <c r="I29" s="38" t="s">
        <v>37</v>
      </c>
      <c r="J29" s="38">
        <v>1</v>
      </c>
      <c r="K29" s="38">
        <v>40000000000</v>
      </c>
      <c r="L29" s="38" t="s">
        <v>38</v>
      </c>
      <c r="M29" s="39">
        <v>250000</v>
      </c>
      <c r="N29" s="40">
        <v>43497</v>
      </c>
      <c r="O29" s="40">
        <v>43525</v>
      </c>
      <c r="P29" s="38" t="s">
        <v>39</v>
      </c>
      <c r="Q29" s="38" t="s">
        <v>30</v>
      </c>
      <c r="R29" s="28"/>
    </row>
    <row r="30" spans="1:18" ht="56.25" x14ac:dyDescent="0.2">
      <c r="A30" s="41">
        <f t="shared" si="0"/>
        <v>14</v>
      </c>
      <c r="B30" s="36">
        <v>26</v>
      </c>
      <c r="C30" s="36" t="s">
        <v>78</v>
      </c>
      <c r="D30" s="33" t="s">
        <v>29</v>
      </c>
      <c r="E30" s="33" t="s">
        <v>29</v>
      </c>
      <c r="F30" s="38" t="s">
        <v>56</v>
      </c>
      <c r="G30" s="38" t="s">
        <v>36</v>
      </c>
      <c r="H30" s="38">
        <v>838</v>
      </c>
      <c r="I30" s="38" t="s">
        <v>37</v>
      </c>
      <c r="J30" s="38">
        <v>1</v>
      </c>
      <c r="K30" s="38">
        <v>40000000000</v>
      </c>
      <c r="L30" s="38" t="s">
        <v>38</v>
      </c>
      <c r="M30" s="39">
        <v>2700000</v>
      </c>
      <c r="N30" s="40">
        <v>43497</v>
      </c>
      <c r="O30" s="40">
        <v>43497</v>
      </c>
      <c r="P30" s="38" t="s">
        <v>31</v>
      </c>
      <c r="Q30" s="38" t="s">
        <v>30</v>
      </c>
      <c r="R30" s="28"/>
    </row>
    <row r="31" spans="1:18" ht="54.75" customHeight="1" x14ac:dyDescent="0.2">
      <c r="A31" s="41">
        <f t="shared" si="0"/>
        <v>15</v>
      </c>
      <c r="B31" s="32">
        <v>46</v>
      </c>
      <c r="C31" s="32" t="s">
        <v>76</v>
      </c>
      <c r="D31" s="33" t="s">
        <v>30</v>
      </c>
      <c r="E31" s="33" t="s">
        <v>29</v>
      </c>
      <c r="F31" s="38" t="s">
        <v>128</v>
      </c>
      <c r="G31" s="38" t="s">
        <v>36</v>
      </c>
      <c r="H31" s="38">
        <v>838</v>
      </c>
      <c r="I31" s="38" t="s">
        <v>37</v>
      </c>
      <c r="J31" s="38">
        <v>1</v>
      </c>
      <c r="K31" s="38">
        <v>40000000000</v>
      </c>
      <c r="L31" s="38" t="s">
        <v>38</v>
      </c>
      <c r="M31" s="39">
        <v>1000000</v>
      </c>
      <c r="N31" s="40">
        <v>43497</v>
      </c>
      <c r="O31" s="40">
        <v>43586</v>
      </c>
      <c r="P31" s="38" t="s">
        <v>39</v>
      </c>
      <c r="Q31" s="38" t="s">
        <v>30</v>
      </c>
      <c r="R31" s="20"/>
    </row>
    <row r="32" spans="1:18" ht="56.25" x14ac:dyDescent="0.2">
      <c r="A32" s="41">
        <f t="shared" si="0"/>
        <v>16</v>
      </c>
      <c r="B32" s="32">
        <v>46</v>
      </c>
      <c r="C32" s="32" t="s">
        <v>76</v>
      </c>
      <c r="D32" s="33" t="s">
        <v>30</v>
      </c>
      <c r="E32" s="33" t="s">
        <v>29</v>
      </c>
      <c r="F32" s="38" t="s">
        <v>129</v>
      </c>
      <c r="G32" s="38" t="s">
        <v>36</v>
      </c>
      <c r="H32" s="38">
        <v>838</v>
      </c>
      <c r="I32" s="38" t="s">
        <v>37</v>
      </c>
      <c r="J32" s="38">
        <v>1</v>
      </c>
      <c r="K32" s="38">
        <v>40000000000</v>
      </c>
      <c r="L32" s="38" t="s">
        <v>38</v>
      </c>
      <c r="M32" s="39">
        <v>4000000</v>
      </c>
      <c r="N32" s="40">
        <v>43497</v>
      </c>
      <c r="O32" s="40">
        <v>43525</v>
      </c>
      <c r="P32" s="38" t="s">
        <v>31</v>
      </c>
      <c r="Q32" s="38" t="s">
        <v>30</v>
      </c>
      <c r="R32" s="28"/>
    </row>
    <row r="33" spans="1:18" ht="56.25" x14ac:dyDescent="0.2">
      <c r="A33" s="41">
        <f t="shared" si="0"/>
        <v>17</v>
      </c>
      <c r="B33" s="32">
        <v>46</v>
      </c>
      <c r="C33" s="32" t="s">
        <v>76</v>
      </c>
      <c r="D33" s="33" t="s">
        <v>30</v>
      </c>
      <c r="E33" s="33" t="s">
        <v>29</v>
      </c>
      <c r="F33" s="38" t="s">
        <v>131</v>
      </c>
      <c r="G33" s="38" t="s">
        <v>36</v>
      </c>
      <c r="H33" s="38">
        <v>838</v>
      </c>
      <c r="I33" s="38" t="s">
        <v>37</v>
      </c>
      <c r="J33" s="38">
        <v>1</v>
      </c>
      <c r="K33" s="38">
        <v>40000000000</v>
      </c>
      <c r="L33" s="38" t="s">
        <v>38</v>
      </c>
      <c r="M33" s="39">
        <v>1500000</v>
      </c>
      <c r="N33" s="40">
        <v>43497</v>
      </c>
      <c r="O33" s="40">
        <v>43525</v>
      </c>
      <c r="P33" s="38" t="s">
        <v>31</v>
      </c>
      <c r="Q33" s="38" t="s">
        <v>30</v>
      </c>
      <c r="R33" s="28"/>
    </row>
    <row r="34" spans="1:18" ht="69.95" customHeight="1" x14ac:dyDescent="0.2">
      <c r="A34" s="41">
        <f t="shared" si="0"/>
        <v>18</v>
      </c>
      <c r="B34" s="32">
        <v>46</v>
      </c>
      <c r="C34" s="32" t="s">
        <v>76</v>
      </c>
      <c r="D34" s="33" t="s">
        <v>30</v>
      </c>
      <c r="E34" s="33" t="s">
        <v>29</v>
      </c>
      <c r="F34" s="38" t="s">
        <v>110</v>
      </c>
      <c r="G34" s="38" t="s">
        <v>36</v>
      </c>
      <c r="H34" s="38">
        <v>838</v>
      </c>
      <c r="I34" s="38" t="s">
        <v>37</v>
      </c>
      <c r="J34" s="38">
        <v>1</v>
      </c>
      <c r="K34" s="38">
        <v>40000000000</v>
      </c>
      <c r="L34" s="38" t="s">
        <v>38</v>
      </c>
      <c r="M34" s="39">
        <v>150000</v>
      </c>
      <c r="N34" s="40">
        <v>43497</v>
      </c>
      <c r="O34" s="40">
        <v>43678</v>
      </c>
      <c r="P34" s="38" t="s">
        <v>39</v>
      </c>
      <c r="Q34" s="38" t="s">
        <v>30</v>
      </c>
      <c r="R34" s="28"/>
    </row>
    <row r="35" spans="1:18" ht="56.25" x14ac:dyDescent="0.2">
      <c r="A35" s="41">
        <f t="shared" si="0"/>
        <v>19</v>
      </c>
      <c r="B35" s="36">
        <v>46</v>
      </c>
      <c r="C35" s="36" t="s">
        <v>79</v>
      </c>
      <c r="D35" s="33" t="s">
        <v>29</v>
      </c>
      <c r="E35" s="33" t="s">
        <v>29</v>
      </c>
      <c r="F35" s="38" t="s">
        <v>46</v>
      </c>
      <c r="G35" s="38" t="s">
        <v>36</v>
      </c>
      <c r="H35" s="38">
        <v>839</v>
      </c>
      <c r="I35" s="38" t="s">
        <v>37</v>
      </c>
      <c r="J35" s="38">
        <v>1</v>
      </c>
      <c r="K35" s="38">
        <v>45000000000</v>
      </c>
      <c r="L35" s="38" t="s">
        <v>70</v>
      </c>
      <c r="M35" s="39">
        <v>3800000</v>
      </c>
      <c r="N35" s="40">
        <v>43525</v>
      </c>
      <c r="O35" s="40">
        <v>43800</v>
      </c>
      <c r="P35" s="38" t="s">
        <v>31</v>
      </c>
      <c r="Q35" s="38" t="s">
        <v>30</v>
      </c>
      <c r="R35" s="28"/>
    </row>
    <row r="36" spans="1:18" ht="55.5" customHeight="1" x14ac:dyDescent="0.2">
      <c r="A36" s="41">
        <f t="shared" si="0"/>
        <v>20</v>
      </c>
      <c r="B36" s="34">
        <v>53</v>
      </c>
      <c r="C36" s="35" t="s">
        <v>80</v>
      </c>
      <c r="D36" s="35" t="s">
        <v>29</v>
      </c>
      <c r="E36" s="35" t="s">
        <v>29</v>
      </c>
      <c r="F36" s="38" t="s">
        <v>64</v>
      </c>
      <c r="G36" s="38" t="s">
        <v>36</v>
      </c>
      <c r="H36" s="38">
        <v>839</v>
      </c>
      <c r="I36" s="38" t="s">
        <v>37</v>
      </c>
      <c r="J36" s="38">
        <v>1</v>
      </c>
      <c r="K36" s="38">
        <v>40000000000</v>
      </c>
      <c r="L36" s="38" t="s">
        <v>72</v>
      </c>
      <c r="M36" s="39">
        <v>1500000</v>
      </c>
      <c r="N36" s="40">
        <v>43525</v>
      </c>
      <c r="O36" s="40">
        <v>43800</v>
      </c>
      <c r="P36" s="38" t="s">
        <v>123</v>
      </c>
      <c r="Q36" s="38" t="s">
        <v>29</v>
      </c>
      <c r="R36" s="29"/>
    </row>
    <row r="37" spans="1:18" ht="55.5" customHeight="1" x14ac:dyDescent="0.2">
      <c r="A37" s="41">
        <f t="shared" si="0"/>
        <v>21</v>
      </c>
      <c r="B37" s="34" t="s">
        <v>81</v>
      </c>
      <c r="C37" s="34" t="s">
        <v>82</v>
      </c>
      <c r="D37" s="33" t="s">
        <v>29</v>
      </c>
      <c r="E37" s="33" t="s">
        <v>29</v>
      </c>
      <c r="F37" s="38" t="s">
        <v>65</v>
      </c>
      <c r="G37" s="38" t="s">
        <v>36</v>
      </c>
      <c r="H37" s="38">
        <v>839</v>
      </c>
      <c r="I37" s="38" t="s">
        <v>37</v>
      </c>
      <c r="J37" s="38">
        <v>1</v>
      </c>
      <c r="K37" s="38">
        <v>40000000000</v>
      </c>
      <c r="L37" s="38" t="s">
        <v>38</v>
      </c>
      <c r="M37" s="39">
        <v>1500000</v>
      </c>
      <c r="N37" s="40">
        <v>43525</v>
      </c>
      <c r="O37" s="40">
        <v>43556</v>
      </c>
      <c r="P37" s="38" t="s">
        <v>39</v>
      </c>
      <c r="Q37" s="38" t="s">
        <v>30</v>
      </c>
      <c r="R37" s="20"/>
    </row>
    <row r="38" spans="1:18" ht="66.75" customHeight="1" x14ac:dyDescent="0.2">
      <c r="A38" s="41">
        <f t="shared" si="0"/>
        <v>22</v>
      </c>
      <c r="B38" s="34">
        <v>49</v>
      </c>
      <c r="C38" s="34" t="s">
        <v>83</v>
      </c>
      <c r="D38" s="35" t="s">
        <v>29</v>
      </c>
      <c r="E38" s="35" t="s">
        <v>29</v>
      </c>
      <c r="F38" s="38" t="s">
        <v>66</v>
      </c>
      <c r="G38" s="38" t="s">
        <v>36</v>
      </c>
      <c r="H38" s="38">
        <v>839</v>
      </c>
      <c r="I38" s="38" t="s">
        <v>37</v>
      </c>
      <c r="J38" s="38">
        <v>1</v>
      </c>
      <c r="K38" s="42">
        <v>40000000000</v>
      </c>
      <c r="L38" s="38" t="s">
        <v>72</v>
      </c>
      <c r="M38" s="39">
        <v>1200000</v>
      </c>
      <c r="N38" s="40">
        <v>43525</v>
      </c>
      <c r="O38" s="40">
        <v>43800</v>
      </c>
      <c r="P38" s="38" t="s">
        <v>31</v>
      </c>
      <c r="Q38" s="38" t="s">
        <v>30</v>
      </c>
      <c r="R38" s="20"/>
    </row>
    <row r="39" spans="1:18" ht="54" customHeight="1" x14ac:dyDescent="0.2">
      <c r="A39" s="41">
        <f t="shared" si="0"/>
        <v>23</v>
      </c>
      <c r="B39" s="32">
        <v>46</v>
      </c>
      <c r="C39" s="32" t="s">
        <v>76</v>
      </c>
      <c r="D39" s="33" t="s">
        <v>30</v>
      </c>
      <c r="E39" s="33" t="s">
        <v>29</v>
      </c>
      <c r="F39" s="38" t="s">
        <v>130</v>
      </c>
      <c r="G39" s="38" t="s">
        <v>36</v>
      </c>
      <c r="H39" s="38">
        <v>838</v>
      </c>
      <c r="I39" s="38" t="s">
        <v>37</v>
      </c>
      <c r="J39" s="38">
        <v>1</v>
      </c>
      <c r="K39" s="38">
        <v>40000000000</v>
      </c>
      <c r="L39" s="38" t="s">
        <v>38</v>
      </c>
      <c r="M39" s="39">
        <v>300000</v>
      </c>
      <c r="N39" s="40">
        <v>43525</v>
      </c>
      <c r="O39" s="40">
        <v>43709</v>
      </c>
      <c r="P39" s="38" t="s">
        <v>39</v>
      </c>
      <c r="Q39" s="38" t="s">
        <v>30</v>
      </c>
      <c r="R39" s="28"/>
    </row>
    <row r="40" spans="1:18" ht="56.25" x14ac:dyDescent="0.2">
      <c r="A40" s="41">
        <f t="shared" si="0"/>
        <v>24</v>
      </c>
      <c r="B40" s="34">
        <v>82</v>
      </c>
      <c r="C40" s="34" t="s">
        <v>100</v>
      </c>
      <c r="D40" s="35" t="s">
        <v>30</v>
      </c>
      <c r="E40" s="35" t="s">
        <v>29</v>
      </c>
      <c r="F40" s="38" t="s">
        <v>112</v>
      </c>
      <c r="G40" s="38" t="s">
        <v>36</v>
      </c>
      <c r="H40" s="38">
        <v>838</v>
      </c>
      <c r="I40" s="38" t="s">
        <v>37</v>
      </c>
      <c r="J40" s="38">
        <v>1</v>
      </c>
      <c r="K40" s="38">
        <v>40000000000</v>
      </c>
      <c r="L40" s="38" t="s">
        <v>38</v>
      </c>
      <c r="M40" s="39">
        <v>1800000</v>
      </c>
      <c r="N40" s="40">
        <v>43525</v>
      </c>
      <c r="O40" s="40">
        <v>43556</v>
      </c>
      <c r="P40" s="38" t="s">
        <v>39</v>
      </c>
      <c r="Q40" s="38" t="s">
        <v>30</v>
      </c>
      <c r="R40" s="28"/>
    </row>
    <row r="41" spans="1:18" ht="56.25" x14ac:dyDescent="0.2">
      <c r="A41" s="41">
        <f t="shared" si="0"/>
        <v>25</v>
      </c>
      <c r="B41" s="32">
        <v>46</v>
      </c>
      <c r="C41" s="32" t="s">
        <v>76</v>
      </c>
      <c r="D41" s="33" t="s">
        <v>30</v>
      </c>
      <c r="E41" s="33" t="s">
        <v>29</v>
      </c>
      <c r="F41" s="38" t="s">
        <v>59</v>
      </c>
      <c r="G41" s="38" t="s">
        <v>36</v>
      </c>
      <c r="H41" s="38">
        <v>838</v>
      </c>
      <c r="I41" s="38" t="s">
        <v>37</v>
      </c>
      <c r="J41" s="38">
        <v>1</v>
      </c>
      <c r="K41" s="38">
        <v>40000000000</v>
      </c>
      <c r="L41" s="38" t="s">
        <v>38</v>
      </c>
      <c r="M41" s="39">
        <f>5376408*1.5</f>
        <v>8064612</v>
      </c>
      <c r="N41" s="40">
        <v>43525</v>
      </c>
      <c r="O41" s="40">
        <v>43647</v>
      </c>
      <c r="P41" s="38" t="s">
        <v>39</v>
      </c>
      <c r="Q41" s="38" t="s">
        <v>30</v>
      </c>
      <c r="R41" s="28"/>
    </row>
    <row r="42" spans="1:18" ht="54" customHeight="1" x14ac:dyDescent="0.2">
      <c r="A42" s="41">
        <f t="shared" si="0"/>
        <v>26</v>
      </c>
      <c r="B42" s="35" t="s">
        <v>102</v>
      </c>
      <c r="C42" s="35" t="s">
        <v>102</v>
      </c>
      <c r="D42" s="35" t="s">
        <v>30</v>
      </c>
      <c r="E42" s="35" t="s">
        <v>29</v>
      </c>
      <c r="F42" s="38" t="s">
        <v>49</v>
      </c>
      <c r="G42" s="38" t="s">
        <v>36</v>
      </c>
      <c r="H42" s="38">
        <v>839</v>
      </c>
      <c r="I42" s="38" t="s">
        <v>37</v>
      </c>
      <c r="J42" s="38">
        <v>1</v>
      </c>
      <c r="K42" s="38">
        <v>40000000000</v>
      </c>
      <c r="L42" s="38" t="s">
        <v>71</v>
      </c>
      <c r="M42" s="39">
        <v>500000</v>
      </c>
      <c r="N42" s="40">
        <v>43525</v>
      </c>
      <c r="O42" s="43">
        <v>44177</v>
      </c>
      <c r="P42" s="38" t="s">
        <v>31</v>
      </c>
      <c r="Q42" s="38" t="s">
        <v>30</v>
      </c>
      <c r="R42" s="28"/>
    </row>
    <row r="43" spans="1:18" ht="51.75" customHeight="1" x14ac:dyDescent="0.2">
      <c r="A43" s="41">
        <f t="shared" si="0"/>
        <v>27</v>
      </c>
      <c r="B43" s="34">
        <v>81</v>
      </c>
      <c r="C43" s="34" t="s">
        <v>84</v>
      </c>
      <c r="D43" s="35" t="s">
        <v>29</v>
      </c>
      <c r="E43" s="35" t="s">
        <v>29</v>
      </c>
      <c r="F43" s="38" t="s">
        <v>133</v>
      </c>
      <c r="G43" s="38" t="s">
        <v>36</v>
      </c>
      <c r="H43" s="38">
        <v>839</v>
      </c>
      <c r="I43" s="38" t="s">
        <v>37</v>
      </c>
      <c r="J43" s="38">
        <v>1</v>
      </c>
      <c r="K43" s="38">
        <v>40000000000</v>
      </c>
      <c r="L43" s="38" t="s">
        <v>38</v>
      </c>
      <c r="M43" s="39">
        <v>2200000</v>
      </c>
      <c r="N43" s="40">
        <v>43556</v>
      </c>
      <c r="O43" s="40">
        <v>43800</v>
      </c>
      <c r="P43" s="38" t="s">
        <v>39</v>
      </c>
      <c r="Q43" s="38" t="s">
        <v>30</v>
      </c>
    </row>
    <row r="44" spans="1:18" ht="53.25" customHeight="1" x14ac:dyDescent="0.2">
      <c r="A44" s="41">
        <f t="shared" si="0"/>
        <v>28</v>
      </c>
      <c r="B44" s="36" t="s">
        <v>86</v>
      </c>
      <c r="C44" s="36" t="s">
        <v>85</v>
      </c>
      <c r="D44" s="35" t="s">
        <v>29</v>
      </c>
      <c r="E44" s="35" t="s">
        <v>29</v>
      </c>
      <c r="F44" s="38" t="s">
        <v>132</v>
      </c>
      <c r="G44" s="38" t="s">
        <v>36</v>
      </c>
      <c r="H44" s="38">
        <v>838</v>
      </c>
      <c r="I44" s="38" t="s">
        <v>37</v>
      </c>
      <c r="J44" s="38">
        <v>1</v>
      </c>
      <c r="K44" s="38">
        <v>40000000000</v>
      </c>
      <c r="L44" s="38" t="s">
        <v>38</v>
      </c>
      <c r="M44" s="39">
        <v>650000</v>
      </c>
      <c r="N44" s="40">
        <v>43556</v>
      </c>
      <c r="O44" s="40">
        <v>43525</v>
      </c>
      <c r="P44" s="38" t="s">
        <v>31</v>
      </c>
      <c r="Q44" s="38" t="s">
        <v>30</v>
      </c>
      <c r="R44" s="28"/>
    </row>
    <row r="45" spans="1:18" ht="56.25" x14ac:dyDescent="0.2">
      <c r="A45" s="41">
        <f t="shared" si="0"/>
        <v>29</v>
      </c>
      <c r="B45" s="34">
        <v>26</v>
      </c>
      <c r="C45" s="34" t="s">
        <v>87</v>
      </c>
      <c r="D45" s="33" t="s">
        <v>29</v>
      </c>
      <c r="E45" s="33" t="s">
        <v>29</v>
      </c>
      <c r="F45" s="38" t="s">
        <v>47</v>
      </c>
      <c r="G45" s="38" t="s">
        <v>36</v>
      </c>
      <c r="H45" s="38">
        <v>838</v>
      </c>
      <c r="I45" s="38" t="s">
        <v>37</v>
      </c>
      <c r="J45" s="38">
        <v>1</v>
      </c>
      <c r="K45" s="38">
        <v>40000000000</v>
      </c>
      <c r="L45" s="38" t="s">
        <v>38</v>
      </c>
      <c r="M45" s="39">
        <v>3100000</v>
      </c>
      <c r="N45" s="40">
        <v>43556</v>
      </c>
      <c r="O45" s="40">
        <v>43525</v>
      </c>
      <c r="P45" s="38" t="s">
        <v>31</v>
      </c>
      <c r="Q45" s="38" t="s">
        <v>30</v>
      </c>
      <c r="R45" s="28"/>
    </row>
    <row r="46" spans="1:18" ht="56.25" x14ac:dyDescent="0.2">
      <c r="A46" s="41">
        <f t="shared" si="0"/>
        <v>30</v>
      </c>
      <c r="B46" s="36">
        <v>26</v>
      </c>
      <c r="C46" s="36" t="s">
        <v>87</v>
      </c>
      <c r="D46" s="33" t="s">
        <v>29</v>
      </c>
      <c r="E46" s="33" t="s">
        <v>29</v>
      </c>
      <c r="F46" s="38" t="s">
        <v>58</v>
      </c>
      <c r="G46" s="38" t="s">
        <v>36</v>
      </c>
      <c r="H46" s="38">
        <v>838</v>
      </c>
      <c r="I46" s="38" t="s">
        <v>37</v>
      </c>
      <c r="J46" s="38">
        <v>1</v>
      </c>
      <c r="K46" s="38">
        <v>40000000000</v>
      </c>
      <c r="L46" s="38" t="s">
        <v>38</v>
      </c>
      <c r="M46" s="39">
        <v>6400000</v>
      </c>
      <c r="N46" s="40">
        <v>43586</v>
      </c>
      <c r="O46" s="40">
        <v>43525</v>
      </c>
      <c r="P46" s="38" t="s">
        <v>31</v>
      </c>
      <c r="Q46" s="38" t="s">
        <v>30</v>
      </c>
      <c r="R46" s="28"/>
    </row>
    <row r="47" spans="1:18" ht="69.95" customHeight="1" x14ac:dyDescent="0.2">
      <c r="A47" s="41">
        <f t="shared" si="0"/>
        <v>31</v>
      </c>
      <c r="B47" s="36">
        <v>26</v>
      </c>
      <c r="C47" s="36" t="s">
        <v>78</v>
      </c>
      <c r="D47" s="33" t="s">
        <v>29</v>
      </c>
      <c r="E47" s="33" t="s">
        <v>29</v>
      </c>
      <c r="F47" s="38" t="s">
        <v>60</v>
      </c>
      <c r="G47" s="38" t="s">
        <v>36</v>
      </c>
      <c r="H47" s="38">
        <v>838</v>
      </c>
      <c r="I47" s="38" t="s">
        <v>37</v>
      </c>
      <c r="J47" s="38">
        <v>1</v>
      </c>
      <c r="K47" s="38">
        <v>40000000000</v>
      </c>
      <c r="L47" s="38" t="s">
        <v>38</v>
      </c>
      <c r="M47" s="39">
        <v>420000</v>
      </c>
      <c r="N47" s="40">
        <v>43586</v>
      </c>
      <c r="O47" s="40">
        <v>43525</v>
      </c>
      <c r="P47" s="38" t="s">
        <v>123</v>
      </c>
      <c r="Q47" s="38" t="s">
        <v>29</v>
      </c>
      <c r="R47" s="28"/>
    </row>
    <row r="48" spans="1:18" ht="56.25" x14ac:dyDescent="0.2">
      <c r="A48" s="41">
        <f t="shared" si="0"/>
        <v>32</v>
      </c>
      <c r="B48" s="34" t="s">
        <v>88</v>
      </c>
      <c r="C48" s="34" t="s">
        <v>89</v>
      </c>
      <c r="D48" s="35" t="s">
        <v>29</v>
      </c>
      <c r="E48" s="35" t="s">
        <v>29</v>
      </c>
      <c r="F48" s="38" t="s">
        <v>48</v>
      </c>
      <c r="G48" s="38" t="s">
        <v>36</v>
      </c>
      <c r="H48" s="38">
        <v>839</v>
      </c>
      <c r="I48" s="38" t="s">
        <v>37</v>
      </c>
      <c r="J48" s="38">
        <v>1</v>
      </c>
      <c r="K48" s="38">
        <v>40000000000</v>
      </c>
      <c r="L48" s="38" t="s">
        <v>38</v>
      </c>
      <c r="M48" s="39">
        <v>600000</v>
      </c>
      <c r="N48" s="40">
        <v>43617</v>
      </c>
      <c r="O48" s="40">
        <v>43831</v>
      </c>
      <c r="P48" s="38" t="s">
        <v>31</v>
      </c>
      <c r="Q48" s="38" t="s">
        <v>30</v>
      </c>
      <c r="R48" s="28"/>
    </row>
    <row r="49" spans="1:18" ht="55.5" customHeight="1" x14ac:dyDescent="0.2">
      <c r="A49" s="41">
        <f t="shared" si="0"/>
        <v>33</v>
      </c>
      <c r="B49" s="34" t="s">
        <v>91</v>
      </c>
      <c r="C49" s="34" t="s">
        <v>90</v>
      </c>
      <c r="D49" s="35" t="s">
        <v>29</v>
      </c>
      <c r="E49" s="35" t="s">
        <v>29</v>
      </c>
      <c r="F49" s="38" t="s">
        <v>68</v>
      </c>
      <c r="G49" s="38" t="s">
        <v>36</v>
      </c>
      <c r="H49" s="38">
        <v>839</v>
      </c>
      <c r="I49" s="38" t="s">
        <v>37</v>
      </c>
      <c r="J49" s="38">
        <v>1</v>
      </c>
      <c r="K49" s="38">
        <v>40000000000</v>
      </c>
      <c r="L49" s="38" t="s">
        <v>38</v>
      </c>
      <c r="M49" s="39">
        <v>400000</v>
      </c>
      <c r="N49" s="40">
        <v>43617</v>
      </c>
      <c r="O49" s="40">
        <v>43800</v>
      </c>
      <c r="P49" s="38" t="s">
        <v>31</v>
      </c>
      <c r="Q49" s="38" t="s">
        <v>30</v>
      </c>
      <c r="R49" s="29"/>
    </row>
    <row r="50" spans="1:18" ht="67.5" x14ac:dyDescent="0.2">
      <c r="A50" s="41">
        <f t="shared" si="0"/>
        <v>34</v>
      </c>
      <c r="B50" s="36">
        <v>26</v>
      </c>
      <c r="C50" s="36" t="s">
        <v>78</v>
      </c>
      <c r="D50" s="33" t="s">
        <v>29</v>
      </c>
      <c r="E50" s="33" t="s">
        <v>29</v>
      </c>
      <c r="F50" s="38" t="s">
        <v>106</v>
      </c>
      <c r="G50" s="38" t="s">
        <v>36</v>
      </c>
      <c r="H50" s="38">
        <v>838</v>
      </c>
      <c r="I50" s="38" t="s">
        <v>37</v>
      </c>
      <c r="J50" s="38">
        <v>1</v>
      </c>
      <c r="K50" s="38">
        <v>40000000000</v>
      </c>
      <c r="L50" s="38" t="s">
        <v>38</v>
      </c>
      <c r="M50" s="39">
        <v>3000000</v>
      </c>
      <c r="N50" s="40">
        <v>43617</v>
      </c>
      <c r="O50" s="40" t="s">
        <v>73</v>
      </c>
      <c r="P50" s="38" t="s">
        <v>39</v>
      </c>
      <c r="Q50" s="38" t="s">
        <v>30</v>
      </c>
      <c r="R50" s="28"/>
    </row>
    <row r="51" spans="1:18" ht="56.25" x14ac:dyDescent="0.2">
      <c r="A51" s="41">
        <f t="shared" si="0"/>
        <v>35</v>
      </c>
      <c r="B51" s="36" t="s">
        <v>93</v>
      </c>
      <c r="C51" s="36" t="s">
        <v>92</v>
      </c>
      <c r="D51" s="33" t="s">
        <v>29</v>
      </c>
      <c r="E51" s="33" t="s">
        <v>29</v>
      </c>
      <c r="F51" s="38" t="s">
        <v>107</v>
      </c>
      <c r="G51" s="38" t="s">
        <v>36</v>
      </c>
      <c r="H51" s="38">
        <v>838</v>
      </c>
      <c r="I51" s="38" t="s">
        <v>37</v>
      </c>
      <c r="J51" s="38">
        <v>1</v>
      </c>
      <c r="K51" s="38">
        <v>40000000000</v>
      </c>
      <c r="L51" s="38" t="s">
        <v>38</v>
      </c>
      <c r="M51" s="39">
        <v>500000</v>
      </c>
      <c r="N51" s="40">
        <v>43617</v>
      </c>
      <c r="O51" s="40" t="s">
        <v>73</v>
      </c>
      <c r="P51" s="38" t="s">
        <v>39</v>
      </c>
      <c r="Q51" s="38" t="s">
        <v>30</v>
      </c>
      <c r="R51" s="28"/>
    </row>
    <row r="52" spans="1:18" ht="60.75" customHeight="1" x14ac:dyDescent="0.2">
      <c r="A52" s="41">
        <f t="shared" si="0"/>
        <v>36</v>
      </c>
      <c r="B52" s="34">
        <v>73</v>
      </c>
      <c r="C52" s="34" t="s">
        <v>94</v>
      </c>
      <c r="D52" s="33" t="s">
        <v>29</v>
      </c>
      <c r="E52" s="33" t="s">
        <v>29</v>
      </c>
      <c r="F52" s="38" t="s">
        <v>108</v>
      </c>
      <c r="G52" s="38" t="s">
        <v>36</v>
      </c>
      <c r="H52" s="38">
        <v>838</v>
      </c>
      <c r="I52" s="38" t="s">
        <v>37</v>
      </c>
      <c r="J52" s="38">
        <v>1</v>
      </c>
      <c r="K52" s="38">
        <v>40000000000</v>
      </c>
      <c r="L52" s="38" t="s">
        <v>38</v>
      </c>
      <c r="M52" s="39">
        <v>22000000</v>
      </c>
      <c r="N52" s="40">
        <v>43617</v>
      </c>
      <c r="O52" s="40" t="s">
        <v>73</v>
      </c>
      <c r="P52" s="38" t="s">
        <v>39</v>
      </c>
      <c r="Q52" s="38" t="s">
        <v>30</v>
      </c>
      <c r="R52" s="28"/>
    </row>
    <row r="53" spans="1:18" ht="65.25" customHeight="1" x14ac:dyDescent="0.2">
      <c r="A53" s="41">
        <f t="shared" si="0"/>
        <v>37</v>
      </c>
      <c r="B53" s="34">
        <v>74</v>
      </c>
      <c r="C53" s="34" t="s">
        <v>95</v>
      </c>
      <c r="D53" s="33" t="s">
        <v>29</v>
      </c>
      <c r="E53" s="33" t="s">
        <v>29</v>
      </c>
      <c r="F53" s="38" t="s">
        <v>109</v>
      </c>
      <c r="G53" s="38" t="s">
        <v>36</v>
      </c>
      <c r="H53" s="38">
        <v>838</v>
      </c>
      <c r="I53" s="38" t="s">
        <v>37</v>
      </c>
      <c r="J53" s="38">
        <v>1</v>
      </c>
      <c r="K53" s="38">
        <v>40000000000</v>
      </c>
      <c r="L53" s="38" t="s">
        <v>38</v>
      </c>
      <c r="M53" s="39">
        <v>3000000</v>
      </c>
      <c r="N53" s="40">
        <v>43647</v>
      </c>
      <c r="O53" s="40" t="s">
        <v>73</v>
      </c>
      <c r="P53" s="38" t="s">
        <v>39</v>
      </c>
      <c r="Q53" s="38" t="s">
        <v>30</v>
      </c>
      <c r="R53" s="28"/>
    </row>
    <row r="54" spans="1:18" ht="51.75" customHeight="1" x14ac:dyDescent="0.2">
      <c r="A54" s="41">
        <f t="shared" si="0"/>
        <v>38</v>
      </c>
      <c r="B54" s="34">
        <v>36</v>
      </c>
      <c r="C54" s="35" t="s">
        <v>96</v>
      </c>
      <c r="D54" s="35" t="s">
        <v>29</v>
      </c>
      <c r="E54" s="35" t="s">
        <v>29</v>
      </c>
      <c r="F54" s="38" t="s">
        <v>62</v>
      </c>
      <c r="G54" s="38" t="s">
        <v>36</v>
      </c>
      <c r="H54" s="38">
        <v>839</v>
      </c>
      <c r="I54" s="38" t="s">
        <v>37</v>
      </c>
      <c r="J54" s="38">
        <v>1</v>
      </c>
      <c r="K54" s="38">
        <v>40000000000</v>
      </c>
      <c r="L54" s="38" t="s">
        <v>70</v>
      </c>
      <c r="M54" s="39">
        <v>500000</v>
      </c>
      <c r="N54" s="40">
        <v>43647</v>
      </c>
      <c r="O54" s="40">
        <v>43800</v>
      </c>
      <c r="P54" s="38" t="s">
        <v>31</v>
      </c>
      <c r="Q54" s="38" t="s">
        <v>30</v>
      </c>
    </row>
    <row r="55" spans="1:18" ht="83.25" customHeight="1" x14ac:dyDescent="0.2">
      <c r="A55" s="41">
        <f t="shared" si="0"/>
        <v>39</v>
      </c>
      <c r="B55" s="36">
        <v>31</v>
      </c>
      <c r="C55" s="35" t="s">
        <v>97</v>
      </c>
      <c r="D55" s="33" t="s">
        <v>29</v>
      </c>
      <c r="E55" s="33" t="s">
        <v>29</v>
      </c>
      <c r="F55" s="38" t="s">
        <v>63</v>
      </c>
      <c r="G55" s="38" t="s">
        <v>36</v>
      </c>
      <c r="H55" s="38">
        <v>839</v>
      </c>
      <c r="I55" s="38" t="s">
        <v>37</v>
      </c>
      <c r="J55" s="38">
        <v>1</v>
      </c>
      <c r="K55" s="38">
        <v>40000000000</v>
      </c>
      <c r="L55" s="38" t="s">
        <v>38</v>
      </c>
      <c r="M55" s="39">
        <v>2640000</v>
      </c>
      <c r="N55" s="40">
        <v>43647</v>
      </c>
      <c r="O55" s="40">
        <v>43831</v>
      </c>
      <c r="P55" s="38" t="s">
        <v>31</v>
      </c>
      <c r="Q55" s="38" t="s">
        <v>30</v>
      </c>
    </row>
    <row r="56" spans="1:18" ht="83.25" customHeight="1" x14ac:dyDescent="0.2">
      <c r="A56" s="41">
        <f t="shared" si="0"/>
        <v>40</v>
      </c>
      <c r="B56" s="36" t="s">
        <v>99</v>
      </c>
      <c r="C56" s="36" t="s">
        <v>98</v>
      </c>
      <c r="D56" s="33" t="s">
        <v>29</v>
      </c>
      <c r="E56" s="33" t="s">
        <v>29</v>
      </c>
      <c r="F56" s="38" t="s">
        <v>67</v>
      </c>
      <c r="G56" s="38" t="s">
        <v>36</v>
      </c>
      <c r="H56" s="38">
        <v>839</v>
      </c>
      <c r="I56" s="38" t="s">
        <v>37</v>
      </c>
      <c r="J56" s="38">
        <v>1</v>
      </c>
      <c r="K56" s="38">
        <v>40000000000</v>
      </c>
      <c r="L56" s="38" t="s">
        <v>38</v>
      </c>
      <c r="M56" s="39">
        <v>400000</v>
      </c>
      <c r="N56" s="40">
        <v>43647</v>
      </c>
      <c r="O56" s="40">
        <v>43800</v>
      </c>
      <c r="P56" s="38" t="s">
        <v>31</v>
      </c>
      <c r="Q56" s="38" t="s">
        <v>30</v>
      </c>
    </row>
    <row r="57" spans="1:18" ht="56.25" x14ac:dyDescent="0.2">
      <c r="A57" s="41">
        <f t="shared" si="0"/>
        <v>41</v>
      </c>
      <c r="B57" s="36">
        <v>26</v>
      </c>
      <c r="C57" s="36" t="s">
        <v>87</v>
      </c>
      <c r="D57" s="33" t="s">
        <v>29</v>
      </c>
      <c r="E57" s="33" t="s">
        <v>29</v>
      </c>
      <c r="F57" s="38" t="s">
        <v>111</v>
      </c>
      <c r="G57" s="38" t="s">
        <v>36</v>
      </c>
      <c r="H57" s="38">
        <v>838</v>
      </c>
      <c r="I57" s="38" t="s">
        <v>37</v>
      </c>
      <c r="J57" s="38">
        <v>1</v>
      </c>
      <c r="K57" s="38">
        <v>40000000000</v>
      </c>
      <c r="L57" s="38" t="s">
        <v>38</v>
      </c>
      <c r="M57" s="39">
        <v>11944240</v>
      </c>
      <c r="N57" s="40">
        <v>43678</v>
      </c>
      <c r="O57" s="40">
        <v>43556</v>
      </c>
      <c r="P57" s="38" t="s">
        <v>31</v>
      </c>
      <c r="Q57" s="38" t="s">
        <v>30</v>
      </c>
      <c r="R57" s="28"/>
    </row>
    <row r="58" spans="1:18" ht="54" customHeight="1" x14ac:dyDescent="0.2">
      <c r="A58" s="41">
        <f t="shared" si="0"/>
        <v>42</v>
      </c>
      <c r="B58" s="34">
        <v>26</v>
      </c>
      <c r="C58" s="34" t="s">
        <v>87</v>
      </c>
      <c r="D58" s="33" t="s">
        <v>29</v>
      </c>
      <c r="E58" s="33" t="s">
        <v>29</v>
      </c>
      <c r="F58" s="38" t="s">
        <v>47</v>
      </c>
      <c r="G58" s="38" t="s">
        <v>36</v>
      </c>
      <c r="H58" s="38">
        <v>838</v>
      </c>
      <c r="I58" s="38" t="s">
        <v>37</v>
      </c>
      <c r="J58" s="38">
        <v>1</v>
      </c>
      <c r="K58" s="42">
        <v>40000000000</v>
      </c>
      <c r="L58" s="38" t="s">
        <v>38</v>
      </c>
      <c r="M58" s="39">
        <v>3000000</v>
      </c>
      <c r="N58" s="40">
        <v>43678</v>
      </c>
      <c r="O58" s="40">
        <v>43556</v>
      </c>
      <c r="P58" s="38" t="s">
        <v>31</v>
      </c>
      <c r="Q58" s="38" t="s">
        <v>30</v>
      </c>
      <c r="R58" s="28"/>
    </row>
    <row r="59" spans="1:18" ht="91.5" customHeight="1" x14ac:dyDescent="0.2">
      <c r="A59" s="41">
        <f t="shared" si="0"/>
        <v>43</v>
      </c>
      <c r="B59" s="34" t="s">
        <v>81</v>
      </c>
      <c r="C59" s="34" t="s">
        <v>82</v>
      </c>
      <c r="D59" s="33" t="s">
        <v>29</v>
      </c>
      <c r="E59" s="33" t="s">
        <v>29</v>
      </c>
      <c r="F59" s="38" t="s">
        <v>65</v>
      </c>
      <c r="G59" s="38" t="s">
        <v>36</v>
      </c>
      <c r="H59" s="38">
        <v>839</v>
      </c>
      <c r="I59" s="38" t="s">
        <v>37</v>
      </c>
      <c r="J59" s="38">
        <v>1</v>
      </c>
      <c r="K59" s="38">
        <v>40000000000</v>
      </c>
      <c r="L59" s="38" t="s">
        <v>38</v>
      </c>
      <c r="M59" s="39">
        <v>1500000</v>
      </c>
      <c r="N59" s="40">
        <v>43678</v>
      </c>
      <c r="O59" s="40">
        <v>43617</v>
      </c>
      <c r="P59" s="38" t="s">
        <v>39</v>
      </c>
      <c r="Q59" s="38" t="s">
        <v>30</v>
      </c>
      <c r="R59" s="20"/>
    </row>
    <row r="60" spans="1:18" ht="56.25" x14ac:dyDescent="0.2">
      <c r="A60" s="41">
        <f t="shared" si="0"/>
        <v>44</v>
      </c>
      <c r="B60" s="36">
        <v>26</v>
      </c>
      <c r="C60" s="36" t="s">
        <v>87</v>
      </c>
      <c r="D60" s="33" t="s">
        <v>29</v>
      </c>
      <c r="E60" s="33" t="s">
        <v>29</v>
      </c>
      <c r="F60" s="38" t="s">
        <v>113</v>
      </c>
      <c r="G60" s="38" t="s">
        <v>36</v>
      </c>
      <c r="H60" s="38">
        <v>838</v>
      </c>
      <c r="I60" s="38" t="s">
        <v>37</v>
      </c>
      <c r="J60" s="38">
        <v>1</v>
      </c>
      <c r="K60" s="38">
        <v>40000000000</v>
      </c>
      <c r="L60" s="38" t="s">
        <v>38</v>
      </c>
      <c r="M60" s="39">
        <f>9430319*1.5</f>
        <v>14145478.5</v>
      </c>
      <c r="N60" s="40">
        <v>43709</v>
      </c>
      <c r="O60" s="40">
        <v>43586</v>
      </c>
      <c r="P60" s="38" t="s">
        <v>31</v>
      </c>
      <c r="Q60" s="38" t="s">
        <v>30</v>
      </c>
      <c r="R60" s="28"/>
    </row>
    <row r="61" spans="1:18" ht="56.25" x14ac:dyDescent="0.2">
      <c r="A61" s="41">
        <f t="shared" si="0"/>
        <v>45</v>
      </c>
      <c r="B61" s="36">
        <v>26</v>
      </c>
      <c r="C61" s="36" t="s">
        <v>87</v>
      </c>
      <c r="D61" s="33" t="s">
        <v>29</v>
      </c>
      <c r="E61" s="33" t="s">
        <v>29</v>
      </c>
      <c r="F61" s="38" t="s">
        <v>114</v>
      </c>
      <c r="G61" s="38" t="s">
        <v>36</v>
      </c>
      <c r="H61" s="38">
        <v>838</v>
      </c>
      <c r="I61" s="38" t="s">
        <v>37</v>
      </c>
      <c r="J61" s="38">
        <v>1</v>
      </c>
      <c r="K61" s="38">
        <v>40000000000</v>
      </c>
      <c r="L61" s="38" t="s">
        <v>38</v>
      </c>
      <c r="M61" s="39">
        <f>5500000*2</f>
        <v>11000000</v>
      </c>
      <c r="N61" s="40">
        <v>43709</v>
      </c>
      <c r="O61" s="40">
        <v>43617</v>
      </c>
      <c r="P61" s="38" t="s">
        <v>31</v>
      </c>
      <c r="Q61" s="38" t="s">
        <v>30</v>
      </c>
      <c r="R61" s="28"/>
    </row>
    <row r="62" spans="1:18" ht="56.25" x14ac:dyDescent="0.2">
      <c r="A62" s="41">
        <f t="shared" si="0"/>
        <v>46</v>
      </c>
      <c r="B62" s="34">
        <v>53</v>
      </c>
      <c r="C62" s="35" t="s">
        <v>80</v>
      </c>
      <c r="D62" s="35" t="s">
        <v>29</v>
      </c>
      <c r="E62" s="35" t="s">
        <v>29</v>
      </c>
      <c r="F62" s="38" t="s">
        <v>115</v>
      </c>
      <c r="G62" s="38" t="s">
        <v>36</v>
      </c>
      <c r="H62" s="38">
        <v>839</v>
      </c>
      <c r="I62" s="38" t="s">
        <v>37</v>
      </c>
      <c r="J62" s="38">
        <v>1</v>
      </c>
      <c r="K62" s="38">
        <v>40000000000</v>
      </c>
      <c r="L62" s="38" t="s">
        <v>38</v>
      </c>
      <c r="M62" s="39">
        <v>1500000</v>
      </c>
      <c r="N62" s="40">
        <v>43709</v>
      </c>
      <c r="O62" s="40">
        <v>43800</v>
      </c>
      <c r="P62" s="38" t="s">
        <v>123</v>
      </c>
      <c r="Q62" s="38" t="s">
        <v>29</v>
      </c>
      <c r="R62" s="28"/>
    </row>
    <row r="63" spans="1:18" ht="56.25" x14ac:dyDescent="0.2">
      <c r="A63" s="41">
        <f t="shared" si="0"/>
        <v>47</v>
      </c>
      <c r="B63" s="34" t="s">
        <v>81</v>
      </c>
      <c r="C63" s="34" t="s">
        <v>82</v>
      </c>
      <c r="D63" s="33" t="s">
        <v>29</v>
      </c>
      <c r="E63" s="33" t="s">
        <v>29</v>
      </c>
      <c r="F63" s="38" t="s">
        <v>65</v>
      </c>
      <c r="G63" s="38" t="s">
        <v>36</v>
      </c>
      <c r="H63" s="38">
        <v>839</v>
      </c>
      <c r="I63" s="38" t="s">
        <v>37</v>
      </c>
      <c r="J63" s="38">
        <v>1</v>
      </c>
      <c r="K63" s="38">
        <v>40000000000</v>
      </c>
      <c r="L63" s="38" t="s">
        <v>38</v>
      </c>
      <c r="M63" s="39">
        <v>1500000</v>
      </c>
      <c r="N63" s="40">
        <v>43709</v>
      </c>
      <c r="O63" s="40">
        <v>43709</v>
      </c>
      <c r="P63" s="38" t="s">
        <v>39</v>
      </c>
      <c r="Q63" s="38" t="s">
        <v>30</v>
      </c>
      <c r="R63" s="20"/>
    </row>
    <row r="64" spans="1:18" ht="56.25" x14ac:dyDescent="0.2">
      <c r="A64" s="41">
        <f t="shared" si="0"/>
        <v>48</v>
      </c>
      <c r="B64" s="32">
        <v>46</v>
      </c>
      <c r="C64" s="32" t="s">
        <v>76</v>
      </c>
      <c r="D64" s="33" t="s">
        <v>30</v>
      </c>
      <c r="E64" s="33" t="s">
        <v>29</v>
      </c>
      <c r="F64" s="38" t="s">
        <v>40</v>
      </c>
      <c r="G64" s="38" t="s">
        <v>36</v>
      </c>
      <c r="H64" s="38">
        <v>796</v>
      </c>
      <c r="I64" s="38" t="s">
        <v>51</v>
      </c>
      <c r="J64" s="38">
        <v>53</v>
      </c>
      <c r="K64" s="38">
        <v>40000000000</v>
      </c>
      <c r="L64" s="38" t="s">
        <v>38</v>
      </c>
      <c r="M64" s="39">
        <v>3330000</v>
      </c>
      <c r="N64" s="40">
        <v>43739</v>
      </c>
      <c r="O64" s="40">
        <v>43800</v>
      </c>
      <c r="P64" s="38" t="s">
        <v>123</v>
      </c>
      <c r="Q64" s="38" t="s">
        <v>29</v>
      </c>
      <c r="R64" s="28"/>
    </row>
    <row r="65" spans="1:18" ht="50.1" customHeight="1" x14ac:dyDescent="0.2">
      <c r="A65" s="41">
        <f t="shared" si="0"/>
        <v>49</v>
      </c>
      <c r="B65" s="32">
        <v>46</v>
      </c>
      <c r="C65" s="32" t="s">
        <v>76</v>
      </c>
      <c r="D65" s="33" t="s">
        <v>30</v>
      </c>
      <c r="E65" s="33" t="s">
        <v>29</v>
      </c>
      <c r="F65" s="38" t="s">
        <v>75</v>
      </c>
      <c r="G65" s="38" t="s">
        <v>36</v>
      </c>
      <c r="H65" s="38">
        <v>838</v>
      </c>
      <c r="I65" s="38" t="s">
        <v>37</v>
      </c>
      <c r="J65" s="38">
        <v>2</v>
      </c>
      <c r="K65" s="38">
        <v>40000000000</v>
      </c>
      <c r="L65" s="38" t="s">
        <v>38</v>
      </c>
      <c r="M65" s="39">
        <v>500000</v>
      </c>
      <c r="N65" s="40">
        <v>43739</v>
      </c>
      <c r="O65" s="40">
        <v>43770</v>
      </c>
      <c r="P65" s="38" t="s">
        <v>123</v>
      </c>
      <c r="Q65" s="38" t="s">
        <v>29</v>
      </c>
      <c r="R65" s="28"/>
    </row>
    <row r="66" spans="1:18" ht="69.95" customHeight="1" x14ac:dyDescent="0.2">
      <c r="A66" s="41">
        <f t="shared" si="0"/>
        <v>50</v>
      </c>
      <c r="B66" s="32">
        <v>46</v>
      </c>
      <c r="C66" s="32" t="s">
        <v>76</v>
      </c>
      <c r="D66" s="33" t="s">
        <v>30</v>
      </c>
      <c r="E66" s="33" t="s">
        <v>29</v>
      </c>
      <c r="F66" s="38" t="s">
        <v>116</v>
      </c>
      <c r="G66" s="38" t="s">
        <v>36</v>
      </c>
      <c r="H66" s="38">
        <v>838</v>
      </c>
      <c r="I66" s="38" t="s">
        <v>37</v>
      </c>
      <c r="J66" s="38">
        <v>1</v>
      </c>
      <c r="K66" s="38">
        <v>40000000000</v>
      </c>
      <c r="L66" s="38" t="s">
        <v>38</v>
      </c>
      <c r="M66" s="39">
        <v>500000</v>
      </c>
      <c r="N66" s="40">
        <v>43739</v>
      </c>
      <c r="O66" s="40">
        <v>43617</v>
      </c>
      <c r="P66" s="38" t="s">
        <v>123</v>
      </c>
      <c r="Q66" s="38" t="s">
        <v>29</v>
      </c>
      <c r="R66" s="28"/>
    </row>
    <row r="67" spans="1:18" ht="56.25" x14ac:dyDescent="0.2">
      <c r="A67" s="41">
        <f t="shared" si="0"/>
        <v>51</v>
      </c>
      <c r="B67" s="34">
        <v>26</v>
      </c>
      <c r="C67" s="37" t="s">
        <v>118</v>
      </c>
      <c r="D67" s="35" t="s">
        <v>29</v>
      </c>
      <c r="E67" s="35" t="s">
        <v>29</v>
      </c>
      <c r="F67" s="38" t="s">
        <v>117</v>
      </c>
      <c r="G67" s="38" t="s">
        <v>36</v>
      </c>
      <c r="H67" s="38">
        <v>838</v>
      </c>
      <c r="I67" s="38" t="s">
        <v>37</v>
      </c>
      <c r="J67" s="38">
        <v>1</v>
      </c>
      <c r="K67" s="38">
        <v>40000000000</v>
      </c>
      <c r="L67" s="38" t="s">
        <v>38</v>
      </c>
      <c r="M67" s="39">
        <v>200000</v>
      </c>
      <c r="N67" s="40">
        <v>43739</v>
      </c>
      <c r="O67" s="40">
        <v>43617</v>
      </c>
      <c r="P67" s="38" t="s">
        <v>123</v>
      </c>
      <c r="Q67" s="38" t="s">
        <v>29</v>
      </c>
      <c r="R67" s="28"/>
    </row>
    <row r="68" spans="1:18" ht="69.95" customHeight="1" x14ac:dyDescent="0.2">
      <c r="A68" s="41">
        <f t="shared" si="0"/>
        <v>52</v>
      </c>
      <c r="B68" s="32">
        <v>46</v>
      </c>
      <c r="C68" s="32" t="s">
        <v>76</v>
      </c>
      <c r="D68" s="33" t="s">
        <v>30</v>
      </c>
      <c r="E68" s="33" t="s">
        <v>29</v>
      </c>
      <c r="F68" s="38" t="s">
        <v>134</v>
      </c>
      <c r="G68" s="38" t="s">
        <v>36</v>
      </c>
      <c r="H68" s="38">
        <v>838</v>
      </c>
      <c r="I68" s="38" t="s">
        <v>37</v>
      </c>
      <c r="J68" s="38">
        <v>1</v>
      </c>
      <c r="K68" s="38">
        <v>40000000000</v>
      </c>
      <c r="L68" s="38" t="s">
        <v>38</v>
      </c>
      <c r="M68" s="39">
        <v>30000000</v>
      </c>
      <c r="N68" s="40">
        <v>43770</v>
      </c>
      <c r="O68" s="40">
        <v>43647</v>
      </c>
      <c r="P68" s="38" t="s">
        <v>123</v>
      </c>
      <c r="Q68" s="38" t="s">
        <v>29</v>
      </c>
      <c r="R68" s="28"/>
    </row>
    <row r="69" spans="1:18" ht="56.25" x14ac:dyDescent="0.2">
      <c r="A69" s="41">
        <f t="shared" si="0"/>
        <v>53</v>
      </c>
      <c r="B69" s="36">
        <v>62</v>
      </c>
      <c r="C69" s="36" t="s">
        <v>101</v>
      </c>
      <c r="D69" s="33" t="s">
        <v>29</v>
      </c>
      <c r="E69" s="33" t="s">
        <v>29</v>
      </c>
      <c r="F69" s="38" t="s">
        <v>119</v>
      </c>
      <c r="G69" s="38" t="s">
        <v>36</v>
      </c>
      <c r="H69" s="38">
        <v>838</v>
      </c>
      <c r="I69" s="38" t="s">
        <v>37</v>
      </c>
      <c r="J69" s="38">
        <v>1</v>
      </c>
      <c r="K69" s="38">
        <v>40000000000</v>
      </c>
      <c r="L69" s="38" t="s">
        <v>38</v>
      </c>
      <c r="M69" s="39">
        <f>2*712072.09</f>
        <v>1424144.18</v>
      </c>
      <c r="N69" s="40">
        <v>43770</v>
      </c>
      <c r="O69" s="40">
        <v>43678</v>
      </c>
      <c r="P69" s="38" t="s">
        <v>31</v>
      </c>
      <c r="Q69" s="38" t="s">
        <v>30</v>
      </c>
      <c r="R69" s="28"/>
    </row>
    <row r="70" spans="1:18" ht="56.25" x14ac:dyDescent="0.2">
      <c r="A70" s="41">
        <f t="shared" si="0"/>
        <v>54</v>
      </c>
      <c r="B70" s="36">
        <v>62</v>
      </c>
      <c r="C70" s="36" t="s">
        <v>101</v>
      </c>
      <c r="D70" s="33" t="s">
        <v>29</v>
      </c>
      <c r="E70" s="33" t="s">
        <v>29</v>
      </c>
      <c r="F70" s="38" t="s">
        <v>120</v>
      </c>
      <c r="G70" s="38" t="s">
        <v>36</v>
      </c>
      <c r="H70" s="38">
        <v>838</v>
      </c>
      <c r="I70" s="38" t="s">
        <v>37</v>
      </c>
      <c r="J70" s="38">
        <v>1</v>
      </c>
      <c r="K70" s="38">
        <v>40000000000</v>
      </c>
      <c r="L70" s="38" t="s">
        <v>38</v>
      </c>
      <c r="M70" s="39">
        <f>2*800000</f>
        <v>1600000</v>
      </c>
      <c r="N70" s="40">
        <v>43770</v>
      </c>
      <c r="O70" s="40">
        <v>43678</v>
      </c>
      <c r="P70" s="38" t="s">
        <v>123</v>
      </c>
      <c r="Q70" s="38" t="s">
        <v>29</v>
      </c>
      <c r="R70" s="28"/>
    </row>
    <row r="71" spans="1:18" ht="54.75" customHeight="1" x14ac:dyDescent="0.2">
      <c r="A71" s="41">
        <f t="shared" si="0"/>
        <v>55</v>
      </c>
      <c r="B71" s="34" t="s">
        <v>81</v>
      </c>
      <c r="C71" s="34" t="s">
        <v>82</v>
      </c>
      <c r="D71" s="33" t="s">
        <v>29</v>
      </c>
      <c r="E71" s="33" t="s">
        <v>29</v>
      </c>
      <c r="F71" s="38" t="s">
        <v>65</v>
      </c>
      <c r="G71" s="38" t="s">
        <v>36</v>
      </c>
      <c r="H71" s="38">
        <v>839</v>
      </c>
      <c r="I71" s="38" t="s">
        <v>37</v>
      </c>
      <c r="J71" s="38">
        <v>1</v>
      </c>
      <c r="K71" s="42">
        <v>40000000000</v>
      </c>
      <c r="L71" s="38" t="s">
        <v>38</v>
      </c>
      <c r="M71" s="39">
        <v>1500000</v>
      </c>
      <c r="N71" s="40">
        <v>43770</v>
      </c>
      <c r="O71" s="40">
        <v>43800</v>
      </c>
      <c r="P71" s="38" t="s">
        <v>39</v>
      </c>
      <c r="Q71" s="38" t="s">
        <v>30</v>
      </c>
      <c r="R71" s="20"/>
    </row>
    <row r="72" spans="1:18" ht="69.95" customHeight="1" x14ac:dyDescent="0.2">
      <c r="A72" s="41">
        <f t="shared" si="0"/>
        <v>56</v>
      </c>
      <c r="B72" s="34">
        <v>38</v>
      </c>
      <c r="C72" s="34" t="s">
        <v>103</v>
      </c>
      <c r="D72" s="33" t="s">
        <v>29</v>
      </c>
      <c r="E72" s="33" t="s">
        <v>29</v>
      </c>
      <c r="F72" s="38" t="s">
        <v>121</v>
      </c>
      <c r="G72" s="38" t="s">
        <v>36</v>
      </c>
      <c r="H72" s="38">
        <v>838</v>
      </c>
      <c r="I72" s="38" t="s">
        <v>37</v>
      </c>
      <c r="J72" s="38">
        <v>1</v>
      </c>
      <c r="K72" s="38">
        <v>40000000000</v>
      </c>
      <c r="L72" s="38" t="s">
        <v>38</v>
      </c>
      <c r="M72" s="39">
        <v>200000</v>
      </c>
      <c r="N72" s="40">
        <v>43800</v>
      </c>
      <c r="O72" s="40">
        <v>43678</v>
      </c>
      <c r="P72" s="38" t="s">
        <v>39</v>
      </c>
      <c r="Q72" s="38" t="s">
        <v>30</v>
      </c>
      <c r="R72" s="28"/>
    </row>
    <row r="73" spans="1:18" ht="56.25" x14ac:dyDescent="0.2">
      <c r="A73" s="41">
        <f t="shared" si="0"/>
        <v>57</v>
      </c>
      <c r="B73" s="36" t="s">
        <v>105</v>
      </c>
      <c r="C73" s="36" t="s">
        <v>104</v>
      </c>
      <c r="D73" s="33" t="s">
        <v>29</v>
      </c>
      <c r="E73" s="33" t="s">
        <v>29</v>
      </c>
      <c r="F73" s="38" t="s">
        <v>74</v>
      </c>
      <c r="G73" s="38" t="s">
        <v>36</v>
      </c>
      <c r="H73" s="38">
        <v>838</v>
      </c>
      <c r="I73" s="38" t="s">
        <v>37</v>
      </c>
      <c r="J73" s="38">
        <v>1</v>
      </c>
      <c r="K73" s="38">
        <v>40000000000</v>
      </c>
      <c r="L73" s="38" t="s">
        <v>38</v>
      </c>
      <c r="M73" s="39">
        <v>435000</v>
      </c>
      <c r="N73" s="40">
        <v>43800</v>
      </c>
      <c r="O73" s="40">
        <v>44166</v>
      </c>
      <c r="P73" s="38" t="s">
        <v>123</v>
      </c>
      <c r="Q73" s="38" t="s">
        <v>29</v>
      </c>
      <c r="R73" s="28"/>
    </row>
    <row r="74" spans="1:18" ht="69.95" customHeight="1" x14ac:dyDescent="0.2">
      <c r="A74" s="41">
        <f t="shared" si="0"/>
        <v>58</v>
      </c>
      <c r="B74" s="36">
        <v>62</v>
      </c>
      <c r="C74" s="36" t="s">
        <v>77</v>
      </c>
      <c r="D74" s="33" t="s">
        <v>30</v>
      </c>
      <c r="E74" s="33" t="s">
        <v>29</v>
      </c>
      <c r="F74" s="38" t="s">
        <v>122</v>
      </c>
      <c r="G74" s="38" t="s">
        <v>36</v>
      </c>
      <c r="H74" s="38">
        <v>838</v>
      </c>
      <c r="I74" s="38" t="s">
        <v>37</v>
      </c>
      <c r="J74" s="38">
        <v>1</v>
      </c>
      <c r="K74" s="38">
        <v>40000000000</v>
      </c>
      <c r="L74" s="38" t="s">
        <v>38</v>
      </c>
      <c r="M74" s="39">
        <v>500000</v>
      </c>
      <c r="N74" s="40">
        <v>43800</v>
      </c>
      <c r="O74" s="40">
        <v>43800</v>
      </c>
      <c r="P74" s="38" t="s">
        <v>123</v>
      </c>
      <c r="Q74" s="38" t="s">
        <v>29</v>
      </c>
      <c r="R74" s="28"/>
    </row>
    <row r="75" spans="1:18" ht="15.75" customHeight="1" x14ac:dyDescent="0.2">
      <c r="A75" s="21"/>
      <c r="B75" s="75" t="s">
        <v>41</v>
      </c>
      <c r="C75" s="75"/>
      <c r="D75" s="75"/>
      <c r="E75" s="75"/>
      <c r="F75" s="75"/>
      <c r="G75" s="75"/>
      <c r="H75" s="75"/>
      <c r="I75" s="75"/>
      <c r="J75" s="22"/>
      <c r="K75" s="21"/>
      <c r="L75" s="78"/>
      <c r="M75" s="78"/>
      <c r="N75" s="23"/>
      <c r="O75" s="78" t="s">
        <v>139</v>
      </c>
      <c r="P75" s="78"/>
      <c r="Q75" s="78"/>
    </row>
    <row r="76" spans="1:18" x14ac:dyDescent="0.2">
      <c r="A76" s="21"/>
      <c r="B76" s="76" t="s">
        <v>26</v>
      </c>
      <c r="C76" s="76"/>
      <c r="D76" s="79"/>
      <c r="E76" s="79"/>
      <c r="F76" s="76"/>
      <c r="G76" s="76"/>
      <c r="H76" s="76"/>
      <c r="I76" s="76"/>
      <c r="J76" s="21"/>
      <c r="K76" s="21"/>
      <c r="L76" s="76" t="s">
        <v>27</v>
      </c>
      <c r="M76" s="76"/>
      <c r="N76" s="23"/>
      <c r="O76" s="76" t="s">
        <v>28</v>
      </c>
      <c r="P76" s="76"/>
      <c r="Q76" s="76"/>
    </row>
    <row r="77" spans="1:18" ht="18.75" customHeight="1" x14ac:dyDescent="0.2"/>
    <row r="86" spans="7:16" x14ac:dyDescent="0.2">
      <c r="P86" s="27"/>
    </row>
    <row r="89" spans="7:16" x14ac:dyDescent="0.2">
      <c r="G89" s="30"/>
    </row>
  </sheetData>
  <autoFilter ref="A16:R76"/>
  <mergeCells count="37">
    <mergeCell ref="B75:I75"/>
    <mergeCell ref="L76:M76"/>
    <mergeCell ref="G7:Q7"/>
    <mergeCell ref="O76:Q76"/>
    <mergeCell ref="O75:Q75"/>
    <mergeCell ref="B76:I76"/>
    <mergeCell ref="A9:F9"/>
    <mergeCell ref="L75:M75"/>
    <mergeCell ref="O14:O15"/>
    <mergeCell ref="G9:Q9"/>
    <mergeCell ref="G10:Q10"/>
    <mergeCell ref="H13:I14"/>
    <mergeCell ref="N13:O13"/>
    <mergeCell ref="Q12:Q14"/>
    <mergeCell ref="J13:J15"/>
    <mergeCell ref="N14:N15"/>
    <mergeCell ref="G4:Q5"/>
    <mergeCell ref="A3:F3"/>
    <mergeCell ref="A4:F5"/>
    <mergeCell ref="A8:F8"/>
    <mergeCell ref="G3:Q3"/>
    <mergeCell ref="G6:Q6"/>
    <mergeCell ref="G8:Q8"/>
    <mergeCell ref="A6:F6"/>
    <mergeCell ref="A7:F7"/>
    <mergeCell ref="P12:P15"/>
    <mergeCell ref="A10:F10"/>
    <mergeCell ref="A12:A15"/>
    <mergeCell ref="B12:B15"/>
    <mergeCell ref="C12:C15"/>
    <mergeCell ref="F13:F15"/>
    <mergeCell ref="M13:M15"/>
    <mergeCell ref="K13:L14"/>
    <mergeCell ref="G13:G15"/>
    <mergeCell ref="D12:O12"/>
    <mergeCell ref="D13:D15"/>
    <mergeCell ref="E13:E15"/>
  </mergeCells>
  <dataValidations xWindow="574" yWindow="556" count="8">
    <dataValidation allowBlank="1" showInputMessage="1" showErrorMessage="1" promptTitle="Внимание!" prompt="Формулировка предмета договора в Плане закупки должна совпадать с названием закупки, применяемым в документации, размещенной в открытых источниках." sqref="F48:F49 F74 F17:F39 F41:F46 F54:F72"/>
    <dataValidation allowBlank="1" showInputMessage="1" showErrorMessage="1" promptTitle="Код ОКЕИ" prompt="Выбрать из классификатора" sqref="I17:I74"/>
    <dataValidation type="textLength" allowBlank="1" showInputMessage="1" showErrorMessage="1" promptTitle="Код ОКЕИ" prompt="Выбрать из классификатора по наименованию единицы измерения" sqref="H17:H74">
      <formula1>2</formula1>
      <formula2>3</formula2>
    </dataValidation>
    <dataValidation allowBlank="1" showInputMessage="1" showErrorMessage="1" prompt="Если невозможно оценить количество (объем), написать в ячейке: &quot;Точные данные о количестве (объеме) отсутствуют&quot;" sqref="J17:J74"/>
    <dataValidation allowBlank="1" showInputMessage="1" showErrorMessage="1" promptTitle="НАПРИМЕР:" prompt="Республика Коми" sqref="L17:L39 L41:L49 L54:L74"/>
    <dataValidation allowBlank="1" showInputMessage="1" showErrorMessage="1" errorTitle="Ошибка ввода данных!!!" error="1. Значение цены должно быть не менее 500 001 руб._x000a__x000a_2. Формат цены # ##0_x000a_Правая кнопка мыши/Формат ячеек/(все форматы)/# ##0" prompt="Формат цены # ##0_x000a_Правая кнопка мыши/Формат ячеек/(все форматы)/# ##0" sqref="O42 M17:M51 M53:M74"/>
    <dataValidation allowBlank="1" showInputMessage="1" showErrorMessage="1" promptTitle="Код ОКАТО" prompt="Выбрать по наименованию населенного пункта" sqref="K17:K74"/>
    <dataValidation type="textLength" allowBlank="1" showInputMessage="1" showErrorMessage="1" errorTitle="Изменить формат кода ОКДП!" error="ХХХ0000 формат кода ОКДП: первые ТРИ цифры и ЧЕТЫРЕ ноля" promptTitle="Код ОКДП" prompt="ХХХ0000 формат кода ОКДП: первые ТРИ цифры и ЧЕТЫРЕ ноля" sqref="C67">
      <formula1>7</formula1>
      <formula2>7</formula2>
    </dataValidation>
  </dataValidations>
  <hyperlinks>
    <hyperlink ref="G7" r:id="rId1"/>
  </hyperlinks>
  <pageMargins left="0.70866141732283472" right="0.70866141732283472" top="0.35433070866141736" bottom="0.55118110236220474" header="0.31496062992125984" footer="0.31496062992125984"/>
  <pageSetup paperSize="9" scale="81" orientation="landscape" r:id="rId2"/>
  <extLst>
    <ext xmlns:x14="http://schemas.microsoft.com/office/spreadsheetml/2009/9/main" uri="{CCE6A557-97BC-4b89-ADB6-D9C93CAAB3DF}">
      <x14:dataValidations xmlns:xm="http://schemas.microsoft.com/office/excel/2006/main" xWindow="574" yWindow="556" count="15"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'\\SNGFS\data\ФЭО\2_БИЗНЕС ПЛАН\бп 2018-2020\перекладка в форму банка\[Приложение 5. Шаблон Плана закупки и отчета ДО на 2018.xlsx]Списки1'!#REF!</xm:f>
          </x14:formula1>
          <xm:sqref>P72 G62:G63 G74 G59 G48:G49 P28:P29 P20 G20 G28:G29 P31 P23 G23 P34 P39 G65:G67 G31 G54:G56 G34:G39 G42:G43 G71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'\\SNGFS\data\Договорной отдел\ВСЕ ПО ЗАКУПКАМ\План 2018\Для плана на 2019\[План закупки на 2019 от Силевича.xlsx]Списки1'!#REF!</xm:f>
          </x14:formula1>
          <xm:sqref>P22 G22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'\\SNGFS\data\Договорной отдел\ВСЕ ПО ЗАКУПКАМ\План 2018\Для плана на 2019\[План закупки на 2019 от.xlsx]Списки1'!#REF!</xm:f>
          </x14:formula1>
          <xm:sqref>P30 G60:G61 P57:P58 P69 G69:G70 P60:P61 G57:G58 P17:P19 G17:G19 G41 P21 G21 G24:G27 P24:P27 G30 G44:G46 P32:P33 P44:P46 G32:G33 G64 P41</xm:sqref>
        </x14:dataValidation>
        <x14:dataValidation type="list" allowBlank="1" showInputMessage="1" showErrorMessage="1" errorTitle="Ошибка!!!" error="Значение Вы можете выбирать только из списка!" prompt="Выберите из списка">
          <x14:formula1>
            <xm:f>'\\SNGFS\data\ФЭО\2_БИЗНЕС ПЛАН\бп 2018-2020\перекладка в форму банка\[Приложение 5. Шаблон Плана закупки и отчета ДО на 2018.xlsx]Списки1'!#REF!</xm:f>
          </x14:formula1>
          <xm:sqref>Q35 Q59 Q54:Q56 Q49 Q63 Q37:Q38 Q42:Q43 Q71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'\\SNGFS\data\Договорной отдел\ВСЕ ПО ЗАКУПКАМ\План 2018\Для плана на 2019\[Копия План закупки на 2019 АХО.xlsx]Списки1'!#REF!</xm:f>
          </x14:formula1>
          <xm:sqref>O59 N60:N63 O48:O49 O54:O56 O62:O63 O71 N48:N52 N44:N45 N43:O43 N35:O38 N39:N42 O40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'\\SNGFS\data\Договорной отдел\ВСЕ ПО ЗАКУПКАМ\План 2018\Для плана на 2019\[План закупки на 2019 от Силевича.xlsx]Списки1'!#REF!</xm:f>
          </x14:formula1>
          <xm:sqref>O22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'\\SNGFS\data\Договорной отдел\ВСЕ ПО ЗАКУПКАМ\План 2018\Для плана на 2019\[Копия План закупки на 2019_УЦ_ОИБ.XLSX]Списки1'!#REF!</xm:f>
          </x14:formula1>
          <xm:sqref>N72:N73 O66:O68 N74:O74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'\\SNGFS\data\Договорной отдел\ВСЕ ПО ЗАКУПКАМ\План 2018\Для плана на 2019\[План закупки на 2019 от.xlsx]Списки1'!#REF!</xm:f>
          </x14:formula1>
          <xm:sqref>O60:O61 O69:O70 O57:O58 N17:O19 N53:N59 N46:N47 N21:O21 N22:N23 N24:O27 N30:O30 O44:O46 O32:O33 O64 O41</xm:sqref>
        </x14:dataValidation>
        <x14:dataValidation type="list" allowBlank="1" showInputMessage="1" showErrorMessage="1" errorTitle="Ошибка!!!" error="Значение Вы можете выбирать только из списка!" prompt="Выберите из списка">
          <x14:formula1>
            <xm:f>'\\SNGFS\data\Договорной отдел\ВСЕ ПО ЗАКУПКАМ\План 2018\Для плана на 2019\[План закупки на 2019 от.xlsx]Списки1'!#REF!</xm:f>
          </x14:formula1>
          <xm:sqref>Q36 Q60:Q62 Q57:Q58 Q17:Q19 Q73:Q74 Q21 Q24:Q27 Q30 Q44:Q47 Q32:Q33 Q64:Q70 Q41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'C:\Users\Kulko.AA\AppData\Local\Microsoft\Windows\INetCache\Content.Outlook\RHHW2399\[План закупки на 2019.xlsx]Списки1'!#REF!</xm:f>
          </x14:formula1>
          <xm:sqref>O72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'\\SNGFS\data\Договорной отдел\ВСЕ ПО ЗАКУПКАМ\План 2018\Для плана на 2019\[Копия План закупки на 2019 АХО.xlsx]Списки1'!#REF!</xm:f>
          </x14:formula1>
          <xm:sqref>P59 P54:P56 P48:P49 P63 P35 P37:P38 P42:P43 P71</xm:sqref>
        </x14:dataValidation>
        <x14:dataValidation type="list" allowBlank="1" showInputMessage="1" showErrorMessage="1" errorTitle="Ошибка!!!" error="Значение Вы можете выбирать только из списка!" prompt="Выберите из списка">
          <x14:formula1>
            <xm:f>'\\SNGFS\data\Договорной отдел\ВСЕ ПО ЗАКУПКАМ\План 2018\Для плана на 2019\[План закупки на 2019 от Силевича.xlsx]Списки1'!#REF!</xm:f>
          </x14:formula1>
          <xm:sqref>Q48 Q22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'\\SNGFS\data\Договорной отдел\ВСЕ ПО ЗАКУПКАМ\План 2018\Для плана на 2019\[Копия План закупки на 2019_УЦ_ОИБ.XLSX]Списки1'!#REF!</xm:f>
          </x14:formula1>
          <xm:sqref>G47 G72:G73 G68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'\\SNGFS\data\Users\matv8v\Library\Containers\com.microsoft.Excel\Data\Documents\SNGFS\data\ФЭО\2_БИЗНЕС ПЛАН\бп 2018-2020\перекладка в форму банка\[Приложение 5. Шаблон Плана закупки и отчета ДО на 2018.xlsx]Списки1'!#REF!</xm:f>
          </x14:formula1>
          <xm:sqref>G50:G53 G40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'\\SNGFS\data\Договорной отдел\ВСЕ ПО ЗАКУПКАМ\План 2018\Для плана на 2019\[Копия Копия План закупки на 2019 от Захарова.xlsx]Списки1'!#REF!</xm:f>
          </x14:formula1>
          <xm:sqref>N20:O20 N28:O29 O39 N34:O34 N65:O65 O23 N31:O31 N32:N33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D8" sqref="D8"/>
    </sheetView>
  </sheetViews>
  <sheetFormatPr defaultRowHeight="15" x14ac:dyDescent="0.25"/>
  <cols>
    <col min="2" max="2" width="13.28515625" customWidth="1"/>
    <col min="3" max="3" width="14.28515625" customWidth="1"/>
    <col min="4" max="4" width="14.42578125" customWidth="1"/>
  </cols>
  <sheetData>
    <row r="2" spans="2:4" x14ac:dyDescent="0.25">
      <c r="B2" t="s">
        <v>135</v>
      </c>
      <c r="C2" t="s">
        <v>136</v>
      </c>
      <c r="D2" t="s">
        <v>137</v>
      </c>
    </row>
    <row r="3" spans="2:4" x14ac:dyDescent="0.25">
      <c r="B3" s="44">
        <v>179364058.06</v>
      </c>
      <c r="C3" s="44">
        <v>35117195.380000003</v>
      </c>
      <c r="D3">
        <f>C3*100/B3</f>
        <v>19.578724834745191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% СМП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223 ФЗ</dc:creator>
  <cp:lastModifiedBy>Кулько Анжела Анатольевна</cp:lastModifiedBy>
  <cp:lastPrinted>2018-12-26T09:15:08Z</cp:lastPrinted>
  <dcterms:created xsi:type="dcterms:W3CDTF">2013-01-09T09:15:48Z</dcterms:created>
  <dcterms:modified xsi:type="dcterms:W3CDTF">2018-12-29T11:39:38Z</dcterms:modified>
</cp:coreProperties>
</file>